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iall\BTI\Cost Calculators\"/>
    </mc:Choice>
  </mc:AlternateContent>
  <xr:revisionPtr revIDLastSave="0" documentId="13_ncr:1_{17C7DB16-1D27-477B-BFEC-2E937B857998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Equipment Requirements and Cost" sheetId="1" r:id="rId1"/>
    <sheet name="Sheet1" sheetId="3" r:id="rId2"/>
    <sheet name="Gas Explained" sheetId="2" r:id="rId3"/>
  </sheets>
  <definedNames>
    <definedName name="OLE_LINK1" localSheetId="0">'Equipment Requirements and Cost'!#REF!</definedName>
    <definedName name="_xlnm.Print_Area" localSheetId="0">'Equipment Requirements and Cost'!$B$1:$I$84</definedName>
  </definedNames>
  <calcPr calcId="181029"/>
</workbook>
</file>

<file path=xl/calcChain.xml><?xml version="1.0" encoding="utf-8"?>
<calcChain xmlns="http://schemas.openxmlformats.org/spreadsheetml/2006/main">
  <c r="G15" i="1" l="1"/>
  <c r="G14" i="1"/>
  <c r="G13" i="1"/>
  <c r="F137" i="1"/>
  <c r="I137" i="1" s="1"/>
  <c r="G11" i="1" s="1"/>
  <c r="F124" i="1"/>
  <c r="I124" i="1" s="1"/>
  <c r="G10" i="1" s="1"/>
  <c r="F111" i="1"/>
  <c r="I111" i="1" s="1"/>
  <c r="G9" i="1" s="1"/>
  <c r="F98" i="1"/>
  <c r="I98" i="1" s="1"/>
  <c r="G8" i="1" s="1"/>
  <c r="F82" i="1"/>
  <c r="I82" i="1" s="1"/>
  <c r="G7" i="1" s="1"/>
  <c r="F66" i="1"/>
  <c r="F52" i="1"/>
  <c r="I52" i="1" s="1"/>
  <c r="G5" i="1" s="1"/>
  <c r="F38" i="1"/>
  <c r="I38" i="1" s="1"/>
  <c r="G4" i="1" s="1"/>
  <c r="F24" i="1"/>
  <c r="I24" i="1" s="1"/>
  <c r="G3" i="1" s="1"/>
  <c r="G17" i="1"/>
  <c r="I66" i="1"/>
  <c r="G6" i="1" s="1"/>
  <c r="G19" i="1" l="1"/>
</calcChain>
</file>

<file path=xl/sharedStrings.xml><?xml version="1.0" encoding="utf-8"?>
<sst xmlns="http://schemas.openxmlformats.org/spreadsheetml/2006/main" count="307" uniqueCount="196">
  <si>
    <t>Description</t>
  </si>
  <si>
    <t>Total</t>
  </si>
  <si>
    <t>PO Total</t>
  </si>
  <si>
    <t>PO Summary</t>
  </si>
  <si>
    <t>Dublin Area</t>
  </si>
  <si>
    <t>Leinster Area</t>
  </si>
  <si>
    <t>Rest of Ireland</t>
  </si>
  <si>
    <t>Quantity</t>
  </si>
  <si>
    <t>Height does not include font</t>
  </si>
  <si>
    <t>Always get confirmation of the cost from BTI before raising a PO</t>
  </si>
  <si>
    <t>MT1 Unit with Guinness Branding</t>
  </si>
  <si>
    <t>MT2 Unit with Guinness Branding</t>
  </si>
  <si>
    <t>MT4 Unit with Guinness Branding</t>
  </si>
  <si>
    <t>Additional Weeks</t>
  </si>
  <si>
    <t>Rental Period</t>
  </si>
  <si>
    <t>1st Week</t>
  </si>
  <si>
    <t>This bar is ideal for tight spaces</t>
  </si>
  <si>
    <t>Refrigerated compartment for keg(s)</t>
  </si>
  <si>
    <t>1045mm high X 715mm deep X 950mm wide</t>
  </si>
  <si>
    <t>Each Additional Week</t>
  </si>
  <si>
    <t xml:space="preserve">Week 1 </t>
  </si>
  <si>
    <t>Rental Pricing per Unit</t>
  </si>
  <si>
    <t>Cooling capacity for pouring 80lt per hour</t>
  </si>
  <si>
    <t>Delivery &amp; Collection</t>
  </si>
  <si>
    <t>The total for PO value will be calculated in PO Summary table on top right of sheet</t>
  </si>
  <si>
    <t>1045mm high X 715mm deep X 1350mm wide</t>
  </si>
  <si>
    <t>1045mm high X 730mm deep X 1850mm wide</t>
  </si>
  <si>
    <t>Can hold 6 x 20 ltr kegs or 2 x 50 ltr keg</t>
  </si>
  <si>
    <t>Can hold 4 x 20 ltr kegs or 1 x 50 ltr keg</t>
  </si>
  <si>
    <t>This bar is ideal for small spaces</t>
  </si>
  <si>
    <t>Mobile bar with 1 X tap</t>
  </si>
  <si>
    <t xml:space="preserve">Mobile bar with 2 X taps </t>
  </si>
  <si>
    <t>Can hold 8 x 20 ltr kegs or 2 x 50 ltr keg</t>
  </si>
  <si>
    <t xml:space="preserve">6 Track Beer Cooler included </t>
  </si>
  <si>
    <t>Mobile bar with 4 X  taps</t>
  </si>
  <si>
    <t>MT1 Units</t>
  </si>
  <si>
    <t>MT2 Units</t>
  </si>
  <si>
    <t>MT4 Units</t>
  </si>
  <si>
    <t xml:space="preserve">3 Tap Plumbed Unit </t>
  </si>
  <si>
    <t>No keg cooling in this unit</t>
  </si>
  <si>
    <t>1060mm high X 590mm deep X 2480mm wide</t>
  </si>
  <si>
    <t>1070mm high X 700mm deep X 2980mm wide</t>
  </si>
  <si>
    <t xml:space="preserve">6 Track beer cooler included </t>
  </si>
  <si>
    <t>All 3 product taps can be double cooled</t>
  </si>
  <si>
    <t xml:space="preserve">10 Track beer cooler included </t>
  </si>
  <si>
    <t>All 5 product taps can be double cooled</t>
  </si>
  <si>
    <t>Fully Plumbed &amp; Branded</t>
  </si>
  <si>
    <t xml:space="preserve">5 Tap Plumbed Unit </t>
  </si>
  <si>
    <t>Can be used for higher volume occasions</t>
  </si>
  <si>
    <t xml:space="preserve">All kegs + gas and beer equipment will fit underneath the counter </t>
  </si>
  <si>
    <t>Non Pouring Bars</t>
  </si>
  <si>
    <t>Pouring Mobile Bars</t>
  </si>
  <si>
    <t>Front Bar with Guinness Branding</t>
  </si>
  <si>
    <t>No taps fitted to this</t>
  </si>
  <si>
    <t>Back Bar Unit</t>
  </si>
  <si>
    <t>S/S Back Bar unit with Shelving</t>
  </si>
  <si>
    <t>Tall Fridge / Bottle Cooler</t>
  </si>
  <si>
    <t>Small Fridge / Bottle Cooler</t>
  </si>
  <si>
    <t>Fridges</t>
  </si>
  <si>
    <t>Tall fridge with canopy branded</t>
  </si>
  <si>
    <t xml:space="preserve">Small double door fridge </t>
  </si>
  <si>
    <t>Non Pouring Bar</t>
  </si>
  <si>
    <t>Front Bar (Branded)</t>
  </si>
  <si>
    <t>Tall Fridges</t>
  </si>
  <si>
    <t>Small Fridges</t>
  </si>
  <si>
    <t xml:space="preserve"> Rentals are for one week. Pls insert the no. of additional weeks required in the green box if applicable.                                                            50% reduction in rental charge for additional weeks booked</t>
  </si>
  <si>
    <t xml:space="preserve">Comment </t>
  </si>
  <si>
    <t xml:space="preserve">Anything above the normal capacity indicated above would be charged at this rate - per cylinder </t>
  </si>
  <si>
    <t>Extra Cylinder charge per cylinder</t>
  </si>
  <si>
    <t>Delivery Dublin - Monday - Friday 9AM - 5PM</t>
  </si>
  <si>
    <t>Delivery Leinster - Monday - Friday 9AM - 5PM</t>
  </si>
  <si>
    <t>Delivery ROI - Monday - Friday 9AM - 5PM</t>
  </si>
  <si>
    <t>These are for weekend deliveries- the 'oh crap' moments</t>
  </si>
  <si>
    <t>Dublin</t>
  </si>
  <si>
    <t>Leinster</t>
  </si>
  <si>
    <t>ROI</t>
  </si>
  <si>
    <t xml:space="preserve">2 X cylinders of V size Suremix 25 gas - 1 for dispense (circa 10 kegs) and 1 as a back up </t>
  </si>
  <si>
    <t xml:space="preserve">3 X cylinders of V size Suremix 25 gas - 2 for dispense (circa 20 kegs) and 1 as a back up </t>
  </si>
  <si>
    <t xml:space="preserve">4 X cylinders of V size Suremix 25 gas - 3 for dispense (circa 30 kegs) and 1 as a back up </t>
  </si>
  <si>
    <t xml:space="preserve">BTI Gas Charges as part of Plumbed Service </t>
  </si>
  <si>
    <t xml:space="preserve">Cylinder Charges (above the number agreed above) </t>
  </si>
  <si>
    <t>Additional Gas for Delivery - during normal working hours</t>
  </si>
  <si>
    <t xml:space="preserve">May be required for outles that run out of gas but can wait until the next working day to receive further gas. </t>
  </si>
  <si>
    <t>Charge</t>
  </si>
  <si>
    <t>Additional cylinders must be ordered in advance for delivery with the plumbed bar</t>
  </si>
  <si>
    <t xml:space="preserve">Additional Gas for Delivery - outside normal working hours </t>
  </si>
  <si>
    <r>
      <t xml:space="preserve">MT1 fully plumbed mobile bar to hold </t>
    </r>
    <r>
      <rPr>
        <b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x V cylinder with BTI/Diageo tagging</t>
    </r>
  </si>
  <si>
    <r>
      <t xml:space="preserve">MT2 fully plumbed mobile bar to hold </t>
    </r>
    <r>
      <rPr>
        <b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x V cylinder with BTI/Diageo tagging.</t>
    </r>
  </si>
  <si>
    <r>
      <t xml:space="preserve">MT4 fully plumbed mobile bar to hold </t>
    </r>
    <r>
      <rPr>
        <b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x V cylinders with BTI/Diageo tagging</t>
    </r>
  </si>
  <si>
    <r>
      <t xml:space="preserve">3 Tap BTI fully plumbed bar to hold </t>
    </r>
    <r>
      <rPr>
        <b/>
        <sz val="11"/>
        <color theme="1"/>
        <rFont val="Calibri"/>
        <family val="2"/>
        <scheme val="minor"/>
      </rPr>
      <t xml:space="preserve">3 </t>
    </r>
    <r>
      <rPr>
        <sz val="11"/>
        <color theme="1"/>
        <rFont val="Calibri"/>
        <family val="2"/>
        <scheme val="minor"/>
      </rPr>
      <t>x V cylinders with BTI/Diageo tagging</t>
    </r>
  </si>
  <si>
    <r>
      <t xml:space="preserve">5 Tap BTI fully plumbed bar to hold </t>
    </r>
    <r>
      <rPr>
        <b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x V cylinders with BTI/Diageo tagging</t>
    </r>
  </si>
  <si>
    <t>No. of V Suremix 25</t>
  </si>
  <si>
    <t>€12.50 per additional cylinder</t>
  </si>
  <si>
    <t>Separate gas compartment and supplied with 2 X V size gas cylinders = 1 cyl. for dispense (approx. 10 kegs) and 1 cyl. as back up</t>
  </si>
  <si>
    <t xml:space="preserve">*Suppled with 3 X cylinders of V size Suremix 25 gas = 2 cyls for dispense (approx. 20 kegs) and 1 cyl. as a back up </t>
  </si>
  <si>
    <t>Separate gas compartment and supplied with 3 X V size gas cylinders = 2 cyls For dispense (approx. 20 kegs) and 1 cyl. as back up</t>
  </si>
  <si>
    <t xml:space="preserve">*Supplied with 4 X cylinders of V size Suremix 25 gas = 3 cyls for dispense (approx.30 kegs) and 1 cyl. as a back up </t>
  </si>
  <si>
    <t>Height = 2000mm</t>
  </si>
  <si>
    <t>Depth = 700mm</t>
  </si>
  <si>
    <t>Width = 600mm</t>
  </si>
  <si>
    <t>Height = 900mm</t>
  </si>
  <si>
    <t>Depth = 500mm</t>
  </si>
  <si>
    <t>Width = 900mm</t>
  </si>
  <si>
    <t>Capacity = 400 lts</t>
  </si>
  <si>
    <t>Capacity = 450 lts</t>
  </si>
  <si>
    <t>Height = 1050mm</t>
  </si>
  <si>
    <t>Depth = 585mm</t>
  </si>
  <si>
    <t>Width = 2500mm</t>
  </si>
  <si>
    <t>Additional Gas Cylinders</t>
  </si>
  <si>
    <r>
      <rPr>
        <sz val="11"/>
        <color theme="1"/>
        <rFont val="Calibri"/>
        <family val="2"/>
        <scheme val="minor"/>
      </rPr>
      <t xml:space="preserve">There should </t>
    </r>
    <r>
      <rPr>
        <b/>
        <sz val="11"/>
        <color theme="1"/>
        <rFont val="Calibri"/>
        <family val="2"/>
        <scheme val="minor"/>
      </rPr>
      <t>never</t>
    </r>
    <r>
      <rPr>
        <sz val="11"/>
        <color theme="1"/>
        <rFont val="Calibri"/>
        <family val="2"/>
        <scheme val="minor"/>
      </rPr>
      <t xml:space="preserve"> be a requirement for this. Gas requirements should be submitted as part of the BTI equipment order.</t>
    </r>
    <r>
      <rPr>
        <sz val="11"/>
        <color rgb="FFFF0000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</t>
    </r>
    <r>
      <rPr>
        <b/>
        <i/>
        <sz val="11"/>
        <color rgb="FFFF0000"/>
        <rFont val="Calibri"/>
        <family val="2"/>
        <scheme val="minor"/>
      </rPr>
      <t>How does the A/E contact BTI for this?</t>
    </r>
  </si>
  <si>
    <r>
      <rPr>
        <sz val="11"/>
        <color theme="1"/>
        <rFont val="Calibri"/>
        <family val="2"/>
        <scheme val="minor"/>
      </rPr>
      <t xml:space="preserve">There should </t>
    </r>
    <r>
      <rPr>
        <b/>
        <sz val="11"/>
        <color theme="1"/>
        <rFont val="Calibri"/>
        <family val="2"/>
        <scheme val="minor"/>
      </rPr>
      <t>never</t>
    </r>
    <r>
      <rPr>
        <sz val="11"/>
        <color theme="1"/>
        <rFont val="Calibri"/>
        <family val="2"/>
        <scheme val="minor"/>
      </rPr>
      <t xml:space="preserve"> be a requirement for this. Gas requirements should be submitted as part of the BTI equipment order. If this is required then PO to be provided to BTI on next working day.    </t>
    </r>
    <r>
      <rPr>
        <sz val="11"/>
        <color rgb="FFFF0000"/>
        <rFont val="Calibri"/>
        <family val="2"/>
        <scheme val="minor"/>
      </rPr>
      <t xml:space="preserve">                                            </t>
    </r>
    <r>
      <rPr>
        <b/>
        <i/>
        <sz val="11"/>
        <color rgb="FFFF0000"/>
        <rFont val="Calibri"/>
        <family val="2"/>
        <scheme val="minor"/>
      </rPr>
      <t>How does the A/E contact BTI for this?</t>
    </r>
  </si>
  <si>
    <t>Units are supplied with Guinness branding unless otherwise requested.                                                                                                                Please confirm if alternate branding is required in the comments section for each unit type</t>
  </si>
  <si>
    <t xml:space="preserve">Specify unit branding  </t>
  </si>
  <si>
    <t>Specify unit branding  and pouring brands</t>
  </si>
  <si>
    <t>Please insert quantity required for each type of unit in the grey box provided. Ensure branding is correct in box provided</t>
  </si>
  <si>
    <t>Specify unit branding, pouring brands and layout</t>
  </si>
  <si>
    <t>Specify unit branding</t>
  </si>
  <si>
    <t>Branding required</t>
  </si>
  <si>
    <r>
      <t xml:space="preserve">Units are supplied with gas (see description for each unit). If additional gas is required confirm this in the table.                         1 X V size Suremix 25 will dispense approx. 10 kegs - </t>
    </r>
    <r>
      <rPr>
        <b/>
        <sz val="12"/>
        <color rgb="FFFF0000"/>
        <rFont val="Calibri"/>
        <family val="2"/>
        <scheme val="minor"/>
      </rPr>
      <t xml:space="preserve">Note All gas requirements delivered on initial drop. </t>
    </r>
  </si>
  <si>
    <t xml:space="preserve">Email: Events@btiengineering.com </t>
  </si>
  <si>
    <t>Standard Kit Supply Only</t>
  </si>
  <si>
    <t>Unit Description</t>
  </si>
  <si>
    <t>Unit Price</t>
  </si>
  <si>
    <t>Branding</t>
  </si>
  <si>
    <t>Executive Mahogany corner</t>
  </si>
  <si>
    <t>Executive Mahogany flap </t>
  </si>
  <si>
    <t>Executive Mahogany straight</t>
  </si>
  <si>
    <t>Cold Rooms-2.4/2m High- all 2.4m or 3mtr wide</t>
  </si>
  <si>
    <t>Cold Room 10m</t>
  </si>
  <si>
    <t>Cold Room 12m</t>
  </si>
  <si>
    <t>Cold Room 2m</t>
  </si>
  <si>
    <t>Cold Room 3m</t>
  </si>
  <si>
    <t>Cold Room 4m </t>
  </si>
  <si>
    <t>Cold Room 5m</t>
  </si>
  <si>
    <t>Cold Room 6m</t>
  </si>
  <si>
    <t>Cold Room 7m</t>
  </si>
  <si>
    <t>Cold Room 8m</t>
  </si>
  <si>
    <t>Frezer Room 1.5m</t>
  </si>
  <si>
    <t>Shelving for cold rooms</t>
  </si>
  <si>
    <t>Bottle Coolers</t>
  </si>
  <si>
    <t>Tall Upright</t>
  </si>
  <si>
    <t>Double Door U/C</t>
  </si>
  <si>
    <t>Misc</t>
  </si>
  <si>
    <t>Gas Rack</t>
  </si>
  <si>
    <t>Corner Unit</t>
  </si>
  <si>
    <t>Multicirc duplex</t>
  </si>
  <si>
    <t>Glass Holder</t>
  </si>
  <si>
    <t>Gas regulator</t>
  </si>
  <si>
    <t>Intercoolers</t>
  </si>
  <si>
    <t>Counters</t>
  </si>
  <si>
    <t>Non Pouring Counters</t>
  </si>
  <si>
    <t>Back Bar c/w shelves</t>
  </si>
  <si>
    <t>Pouring Counter up to 8 taps</t>
  </si>
  <si>
    <t>Zip Bars</t>
  </si>
  <si>
    <t>Zipbar back bar section</t>
  </si>
  <si>
    <t>Zipbar corner section illuminated</t>
  </si>
  <si>
    <t>Zipbar corner section solid</t>
  </si>
  <si>
    <t>Zipbar ice well</t>
  </si>
  <si>
    <t>Zipbar single section illuminated</t>
  </si>
  <si>
    <t>Zipbar single section solid top</t>
  </si>
  <si>
    <t>Zipbar speed rail</t>
  </si>
  <si>
    <t>                   Plumbed bar options</t>
  </si>
  <si>
    <t>Pouring Counter 3 tap plumbed c/w gas x3</t>
  </si>
  <si>
    <t>Pouring Counter 5 tap plumbed c/w gas x 4</t>
  </si>
  <si>
    <t>MT1 plumbed c/w gas x2</t>
  </si>
  <si>
    <t>MT2 plumbed c/w gas x2</t>
  </si>
  <si>
    <t>MT4 plumbed c/w gas x3</t>
  </si>
  <si>
    <t>                   Plumbed cold room jobs</t>
  </si>
  <si>
    <t>Multicirc duplex plumbed from cold room</t>
  </si>
  <si>
    <t>Pouring bar 8 tap plumbed from cold room</t>
  </si>
  <si>
    <t>Plumbed Countermounts up to 20 taps</t>
  </si>
  <si>
    <t>Plumbed Countermounts up to 20 + taps</t>
  </si>
  <si>
    <t>Cold room up to 4 mtr 24 taps max</t>
  </si>
  <si>
    <t>Cold room up to 10 mtr 48 taps max</t>
  </si>
  <si>
    <t>Cold room up to 12 mtr 60 taps max</t>
  </si>
  <si>
    <t>Delivery rates</t>
  </si>
  <si>
    <t>Dublin - van</t>
  </si>
  <si>
    <t>Leinster - van</t>
  </si>
  <si>
    <t>ROI - van</t>
  </si>
  <si>
    <t>New Delivery Rates per vehicle each way truck </t>
  </si>
  <si>
    <t>Dublin - Truck</t>
  </si>
  <si>
    <t>Leinster - Truck</t>
  </si>
  <si>
    <t>ROI - Truck</t>
  </si>
  <si>
    <t>Delivery equip Per Pallet ie gas etc….</t>
  </si>
  <si>
    <t>Resources On Call Costs</t>
  </si>
  <si>
    <t>                      Single day events only</t>
  </si>
  <si>
    <t>On Duty rate per Hour </t>
  </si>
  <si>
    <t>On Duty rate per Hour [Bank Holiday]</t>
  </si>
  <si>
    <t>On Duty rate per Hour [Weekend] </t>
  </si>
  <si>
    <t>On Duty rate per Hour [bank holiday weekend] </t>
  </si>
  <si>
    <t>Second &amp; Third week hire rate [Up to €10K]</t>
  </si>
  <si>
    <t>Second &amp; Third week hire rate [Over €10K]</t>
  </si>
  <si>
    <t>€66.27 each way per location</t>
  </si>
  <si>
    <t>€140.20 each way per location</t>
  </si>
  <si>
    <t>€214.12 each way per location</t>
  </si>
  <si>
    <t xml:space="preserve"> Insert the number of locations for delivery( and subquent collection)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</si>
</sst>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€&quot;#,##0.00;[Red]\-&quot;€&quot;#,##0.00"/>
    <numFmt numFmtId="164" formatCode="&quot;€&quot;#,##0.00"/>
    <numFmt numFmtId="165" formatCode="&quot;€&quot;#,##0"/>
  </numFmts>
  <fonts count="18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222222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000000"/>
      <name val="Inherit"/>
    </font>
    <font>
      <b/>
      <sz val="11"/>
      <color rgb="FF000000"/>
      <name val="Calibri"/>
      <family val="2"/>
    </font>
    <font>
      <sz val="10"/>
      <color rgb="FF242424"/>
      <name val="Inherit"/>
    </font>
    <font>
      <sz val="10"/>
      <color rgb="FF000000"/>
      <name val="Inherit"/>
    </font>
    <font>
      <sz val="10"/>
      <color rgb="FFFF0000"/>
      <name val="Inherit"/>
    </font>
  </fonts>
  <fills count="1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0AD47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93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2" fillId="0" borderId="0" xfId="0" applyFont="1"/>
    <xf numFmtId="164" fontId="0" fillId="0" borderId="1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9" xfId="0" applyBorder="1" applyAlignment="1">
      <alignment wrapText="1"/>
    </xf>
    <xf numFmtId="0" fontId="5" fillId="4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/>
    </xf>
    <xf numFmtId="0" fontId="5" fillId="0" borderId="1" xfId="0" applyFont="1" applyBorder="1"/>
    <xf numFmtId="0" fontId="5" fillId="0" borderId="7" xfId="0" applyFont="1" applyBorder="1" applyAlignment="1">
      <alignment wrapText="1"/>
    </xf>
    <xf numFmtId="0" fontId="2" fillId="12" borderId="10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164" fontId="2" fillId="12" borderId="14" xfId="0" applyNumberFormat="1" applyFont="1" applyFill="1" applyBorder="1" applyAlignment="1">
      <alignment horizontal="center" vertical="center"/>
    </xf>
    <xf numFmtId="0" fontId="0" fillId="0" borderId="16" xfId="0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164" fontId="0" fillId="0" borderId="0" xfId="0" applyNumberFormat="1" applyAlignment="1">
      <alignment horizontal="center"/>
    </xf>
    <xf numFmtId="0" fontId="0" fillId="0" borderId="12" xfId="0" applyBorder="1" applyAlignment="1">
      <alignment vertical="center"/>
    </xf>
    <xf numFmtId="0" fontId="2" fillId="12" borderId="27" xfId="0" applyFont="1" applyFill="1" applyBorder="1" applyAlignment="1">
      <alignment vertical="center"/>
    </xf>
    <xf numFmtId="0" fontId="2" fillId="0" borderId="24" xfId="0" applyFont="1" applyBorder="1" applyAlignment="1">
      <alignment vertical="center"/>
    </xf>
    <xf numFmtId="0" fontId="2" fillId="0" borderId="25" xfId="0" applyFont="1" applyBorder="1" applyAlignment="1">
      <alignment vertical="center"/>
    </xf>
    <xf numFmtId="0" fontId="2" fillId="0" borderId="17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0" fontId="5" fillId="0" borderId="9" xfId="0" applyFont="1" applyBorder="1"/>
    <xf numFmtId="0" fontId="5" fillId="0" borderId="9" xfId="0" applyFont="1" applyBorder="1" applyAlignment="1">
      <alignment wrapText="1"/>
    </xf>
    <xf numFmtId="0" fontId="10" fillId="0" borderId="9" xfId="0" applyFont="1" applyBorder="1"/>
    <xf numFmtId="164" fontId="4" fillId="5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7" fillId="4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3" fillId="0" borderId="7" xfId="0" applyFont="1" applyBorder="1" applyAlignment="1">
      <alignment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vertical="center" wrapText="1"/>
    </xf>
    <xf numFmtId="0" fontId="2" fillId="12" borderId="15" xfId="0" applyFont="1" applyFill="1" applyBorder="1" applyAlignment="1">
      <alignment horizontal="center" vertical="center"/>
    </xf>
    <xf numFmtId="0" fontId="2" fillId="12" borderId="19" xfId="0" applyFont="1" applyFill="1" applyBorder="1" applyAlignment="1">
      <alignment horizontal="center" vertical="center"/>
    </xf>
    <xf numFmtId="164" fontId="0" fillId="0" borderId="23" xfId="0" applyNumberFormat="1" applyBorder="1" applyAlignment="1">
      <alignment horizontal="center" vertical="center"/>
    </xf>
    <xf numFmtId="164" fontId="0" fillId="0" borderId="24" xfId="0" applyNumberFormat="1" applyBorder="1" applyAlignment="1">
      <alignment horizontal="center" vertical="center"/>
    </xf>
    <xf numFmtId="164" fontId="0" fillId="0" borderId="25" xfId="0" applyNumberForma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12" borderId="19" xfId="0" applyFill="1" applyBorder="1" applyAlignment="1">
      <alignment vertical="center" wrapText="1"/>
    </xf>
    <xf numFmtId="164" fontId="0" fillId="0" borderId="26" xfId="0" applyNumberFormat="1" applyBorder="1" applyAlignment="1">
      <alignment horizontal="center" vertical="center"/>
    </xf>
    <xf numFmtId="0" fontId="0" fillId="12" borderId="11" xfId="0" applyFill="1" applyBorder="1" applyAlignment="1">
      <alignment vertical="center" wrapText="1"/>
    </xf>
    <xf numFmtId="165" fontId="0" fillId="0" borderId="24" xfId="0" applyNumberFormat="1" applyBorder="1" applyAlignment="1">
      <alignment horizontal="center" vertical="center"/>
    </xf>
    <xf numFmtId="165" fontId="0" fillId="0" borderId="25" xfId="0" applyNumberFormat="1" applyBorder="1" applyAlignment="1">
      <alignment horizontal="center" vertical="center"/>
    </xf>
    <xf numFmtId="0" fontId="0" fillId="12" borderId="11" xfId="0" applyFill="1" applyBorder="1" applyAlignment="1">
      <alignment vertical="center"/>
    </xf>
    <xf numFmtId="0" fontId="0" fillId="0" borderId="20" xfId="0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3" fillId="2" borderId="39" xfId="0" applyFont="1" applyFill="1" applyBorder="1" applyAlignment="1">
      <alignment horizontal="center" vertical="center" wrapText="1"/>
    </xf>
    <xf numFmtId="0" fontId="3" fillId="2" borderId="41" xfId="0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165" fontId="5" fillId="0" borderId="43" xfId="0" applyNumberFormat="1" applyFont="1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0" xfId="0" applyAlignment="1">
      <alignment horizontal="center" vertical="center" wrapText="1"/>
    </xf>
    <xf numFmtId="164" fontId="0" fillId="0" borderId="31" xfId="0" applyNumberFormat="1" applyBorder="1" applyAlignment="1">
      <alignment horizontal="center" vertical="center"/>
    </xf>
    <xf numFmtId="0" fontId="2" fillId="0" borderId="44" xfId="0" applyFont="1" applyBorder="1" applyAlignment="1">
      <alignment horizontal="right" vertical="center" wrapText="1"/>
    </xf>
    <xf numFmtId="0" fontId="2" fillId="0" borderId="0" xfId="0" applyFont="1" applyAlignment="1">
      <alignment horizontal="center" vertical="center" wrapText="1"/>
    </xf>
    <xf numFmtId="0" fontId="2" fillId="0" borderId="45" xfId="0" applyFont="1" applyBorder="1" applyAlignment="1">
      <alignment horizontal="right" vertical="center" wrapText="1"/>
    </xf>
    <xf numFmtId="0" fontId="0" fillId="0" borderId="46" xfId="0" applyBorder="1" applyAlignment="1">
      <alignment vertical="center"/>
    </xf>
    <xf numFmtId="0" fontId="2" fillId="0" borderId="33" xfId="0" applyFont="1" applyBorder="1" applyAlignment="1">
      <alignment horizontal="center" vertical="center" wrapText="1"/>
    </xf>
    <xf numFmtId="164" fontId="0" fillId="0" borderId="13" xfId="0" applyNumberFormat="1" applyBorder="1" applyAlignment="1">
      <alignment horizontal="center" vertical="center"/>
    </xf>
    <xf numFmtId="0" fontId="0" fillId="0" borderId="47" xfId="0" applyBorder="1" applyAlignment="1">
      <alignment vertical="center"/>
    </xf>
    <xf numFmtId="0" fontId="0" fillId="0" borderId="30" xfId="0" applyBorder="1"/>
    <xf numFmtId="0" fontId="0" fillId="0" borderId="12" xfId="0" applyBorder="1"/>
    <xf numFmtId="0" fontId="0" fillId="0" borderId="46" xfId="0" applyBorder="1" applyAlignment="1">
      <alignment wrapText="1"/>
    </xf>
    <xf numFmtId="0" fontId="0" fillId="0" borderId="33" xfId="0" applyBorder="1" applyAlignment="1">
      <alignment horizontal="center" wrapText="1"/>
    </xf>
    <xf numFmtId="0" fontId="0" fillId="0" borderId="42" xfId="0" applyBorder="1" applyAlignment="1">
      <alignment vertical="center"/>
    </xf>
    <xf numFmtId="0" fontId="0" fillId="0" borderId="44" xfId="0" applyBorder="1"/>
    <xf numFmtId="0" fontId="5" fillId="0" borderId="0" xfId="0" applyFont="1" applyAlignment="1">
      <alignment vertical="center"/>
    </xf>
    <xf numFmtId="0" fontId="5" fillId="0" borderId="0" xfId="0" applyFont="1"/>
    <xf numFmtId="0" fontId="5" fillId="0" borderId="0" xfId="0" applyFont="1" applyAlignment="1">
      <alignment wrapText="1"/>
    </xf>
    <xf numFmtId="0" fontId="0" fillId="0" borderId="45" xfId="0" applyBorder="1"/>
    <xf numFmtId="0" fontId="0" fillId="0" borderId="33" xfId="0" applyBorder="1" applyAlignment="1">
      <alignment wrapText="1"/>
    </xf>
    <xf numFmtId="0" fontId="0" fillId="0" borderId="3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" fillId="2" borderId="43" xfId="0" applyFont="1" applyFill="1" applyBorder="1" applyAlignment="1">
      <alignment horizontal="center" vertical="center" wrapText="1"/>
    </xf>
    <xf numFmtId="0" fontId="10" fillId="0" borderId="0" xfId="0" applyFont="1"/>
    <xf numFmtId="0" fontId="11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164" fontId="8" fillId="0" borderId="1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 wrapText="1"/>
    </xf>
    <xf numFmtId="164" fontId="5" fillId="0" borderId="43" xfId="0" applyNumberFormat="1" applyFont="1" applyBorder="1" applyAlignment="1">
      <alignment horizontal="center" vertical="center"/>
    </xf>
    <xf numFmtId="4" fontId="5" fillId="0" borderId="7" xfId="0" applyNumberFormat="1" applyFont="1" applyBorder="1" applyAlignment="1">
      <alignment horizontal="center" vertical="center" wrapText="1"/>
    </xf>
    <xf numFmtId="4" fontId="5" fillId="0" borderId="43" xfId="0" applyNumberFormat="1" applyFont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 vertical="center" wrapText="1"/>
    </xf>
    <xf numFmtId="0" fontId="13" fillId="5" borderId="14" xfId="0" applyFont="1" applyFill="1" applyBorder="1" applyAlignment="1">
      <alignment horizontal="center" vertical="center" wrapText="1"/>
    </xf>
    <xf numFmtId="0" fontId="14" fillId="5" borderId="19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16" borderId="19" xfId="0" applyFont="1" applyFill="1" applyBorder="1" applyAlignment="1">
      <alignment horizontal="center" vertical="center" wrapText="1"/>
    </xf>
    <xf numFmtId="0" fontId="13" fillId="5" borderId="26" xfId="0" applyFont="1" applyFill="1" applyBorder="1" applyAlignment="1">
      <alignment horizontal="center" vertical="center" wrapText="1"/>
    </xf>
    <xf numFmtId="0" fontId="14" fillId="5" borderId="13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16" borderId="13" xfId="0" applyFont="1" applyFill="1" applyBorder="1" applyAlignment="1">
      <alignment horizontal="center" vertical="center" wrapText="1"/>
    </xf>
    <xf numFmtId="0" fontId="13" fillId="15" borderId="13" xfId="0" applyFont="1" applyFill="1" applyBorder="1" applyAlignment="1">
      <alignment horizontal="center" vertical="center" wrapText="1"/>
    </xf>
    <xf numFmtId="0" fontId="15" fillId="15" borderId="26" xfId="0" applyFont="1" applyFill="1" applyBorder="1" applyAlignment="1">
      <alignment vertical="center" wrapText="1"/>
    </xf>
    <xf numFmtId="8" fontId="16" fillId="15" borderId="13" xfId="0" applyNumberFormat="1" applyFont="1" applyFill="1" applyBorder="1" applyAlignment="1">
      <alignment horizontal="right" vertical="center" wrapText="1"/>
    </xf>
    <xf numFmtId="0" fontId="16" fillId="15" borderId="13" xfId="0" applyFont="1" applyFill="1" applyBorder="1" applyAlignment="1">
      <alignment vertical="center" wrapText="1"/>
    </xf>
    <xf numFmtId="0" fontId="16" fillId="15" borderId="26" xfId="0" applyFont="1" applyFill="1" applyBorder="1" applyAlignment="1">
      <alignment vertical="center" wrapText="1"/>
    </xf>
    <xf numFmtId="0" fontId="13" fillId="5" borderId="26" xfId="0" applyFont="1" applyFill="1" applyBorder="1" applyAlignment="1">
      <alignment vertical="center" wrapText="1"/>
    </xf>
    <xf numFmtId="0" fontId="17" fillId="15" borderId="26" xfId="0" applyFont="1" applyFill="1" applyBorder="1" applyAlignment="1">
      <alignment vertical="center" wrapText="1"/>
    </xf>
    <xf numFmtId="0" fontId="13" fillId="15" borderId="26" xfId="0" applyFont="1" applyFill="1" applyBorder="1" applyAlignment="1">
      <alignment vertical="center" wrapText="1"/>
    </xf>
    <xf numFmtId="9" fontId="17" fillId="15" borderId="13" xfId="0" applyNumberFormat="1" applyFont="1" applyFill="1" applyBorder="1" applyAlignment="1">
      <alignment horizontal="right" vertical="center" wrapText="1"/>
    </xf>
    <xf numFmtId="0" fontId="3" fillId="8" borderId="28" xfId="0" applyFont="1" applyFill="1" applyBorder="1" applyAlignment="1">
      <alignment horizontal="left" vertical="center" wrapText="1"/>
    </xf>
    <xf numFmtId="0" fontId="3" fillId="8" borderId="29" xfId="0" applyFont="1" applyFill="1" applyBorder="1" applyAlignment="1">
      <alignment horizontal="left" vertical="center" wrapText="1"/>
    </xf>
    <xf numFmtId="0" fontId="3" fillId="8" borderId="30" xfId="0" applyFont="1" applyFill="1" applyBorder="1" applyAlignment="1">
      <alignment horizontal="left" vertical="center" wrapText="1"/>
    </xf>
    <xf numFmtId="0" fontId="3" fillId="8" borderId="31" xfId="0" applyFont="1" applyFill="1" applyBorder="1" applyAlignment="1">
      <alignment horizontal="left" vertical="center" wrapText="1"/>
    </xf>
    <xf numFmtId="0" fontId="3" fillId="9" borderId="28" xfId="0" applyFont="1" applyFill="1" applyBorder="1" applyAlignment="1">
      <alignment horizontal="left" vertical="center" wrapText="1"/>
    </xf>
    <xf numFmtId="0" fontId="3" fillId="9" borderId="29" xfId="0" applyFont="1" applyFill="1" applyBorder="1" applyAlignment="1">
      <alignment horizontal="left" vertical="center" wrapText="1"/>
    </xf>
    <xf numFmtId="0" fontId="3" fillId="9" borderId="12" xfId="0" applyFont="1" applyFill="1" applyBorder="1" applyAlignment="1">
      <alignment horizontal="left" vertical="center" wrapText="1"/>
    </xf>
    <xf numFmtId="0" fontId="3" fillId="9" borderId="13" xfId="0" applyFont="1" applyFill="1" applyBorder="1" applyAlignment="1">
      <alignment horizontal="left" vertical="center" wrapText="1"/>
    </xf>
    <xf numFmtId="0" fontId="3" fillId="10" borderId="28" xfId="0" applyFont="1" applyFill="1" applyBorder="1" applyAlignment="1">
      <alignment horizontal="left" vertical="center"/>
    </xf>
    <xf numFmtId="0" fontId="3" fillId="10" borderId="29" xfId="0" applyFont="1" applyFill="1" applyBorder="1" applyAlignment="1">
      <alignment horizontal="left" vertical="center"/>
    </xf>
    <xf numFmtId="0" fontId="3" fillId="10" borderId="12" xfId="0" applyFont="1" applyFill="1" applyBorder="1" applyAlignment="1">
      <alignment horizontal="left" vertical="center"/>
    </xf>
    <xf numFmtId="0" fontId="3" fillId="10" borderId="13" xfId="0" applyFont="1" applyFill="1" applyBorder="1" applyAlignment="1">
      <alignment horizontal="left" vertical="center"/>
    </xf>
    <xf numFmtId="0" fontId="3" fillId="7" borderId="30" xfId="0" applyFont="1" applyFill="1" applyBorder="1" applyAlignment="1">
      <alignment horizontal="left" vertical="center" wrapText="1"/>
    </xf>
    <xf numFmtId="0" fontId="3" fillId="7" borderId="31" xfId="0" applyFont="1" applyFill="1" applyBorder="1" applyAlignment="1">
      <alignment horizontal="left" vertical="center" wrapText="1"/>
    </xf>
    <xf numFmtId="0" fontId="3" fillId="7" borderId="12" xfId="0" applyFont="1" applyFill="1" applyBorder="1" applyAlignment="1">
      <alignment horizontal="left" vertical="center" wrapText="1"/>
    </xf>
    <xf numFmtId="0" fontId="3" fillId="7" borderId="13" xfId="0" applyFont="1" applyFill="1" applyBorder="1" applyAlignment="1">
      <alignment horizontal="left" vertical="center" wrapText="1"/>
    </xf>
    <xf numFmtId="0" fontId="3" fillId="13" borderId="28" xfId="0" applyFont="1" applyFill="1" applyBorder="1" applyAlignment="1">
      <alignment horizontal="left" vertical="center" wrapText="1"/>
    </xf>
    <xf numFmtId="0" fontId="3" fillId="13" borderId="29" xfId="0" applyFont="1" applyFill="1" applyBorder="1" applyAlignment="1">
      <alignment horizontal="left" vertical="center" wrapText="1"/>
    </xf>
    <xf numFmtId="0" fontId="3" fillId="13" borderId="12" xfId="0" applyFont="1" applyFill="1" applyBorder="1" applyAlignment="1">
      <alignment horizontal="left" vertical="center" wrapText="1"/>
    </xf>
    <xf numFmtId="0" fontId="3" fillId="13" borderId="13" xfId="0" applyFont="1" applyFill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/>
    </xf>
    <xf numFmtId="0" fontId="4" fillId="5" borderId="4" xfId="0" applyFont="1" applyFill="1" applyBorder="1" applyAlignment="1">
      <alignment horizontal="right" vertical="center" wrapText="1"/>
    </xf>
    <xf numFmtId="0" fontId="4" fillId="5" borderId="3" xfId="0" applyFont="1" applyFill="1" applyBorder="1" applyAlignment="1">
      <alignment horizontal="right" vertical="center" wrapText="1"/>
    </xf>
    <xf numFmtId="0" fontId="4" fillId="11" borderId="4" xfId="0" applyFont="1" applyFill="1" applyBorder="1" applyAlignment="1">
      <alignment horizontal="center" wrapText="1"/>
    </xf>
    <xf numFmtId="0" fontId="4" fillId="11" borderId="3" xfId="0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40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5" borderId="28" xfId="0" applyFont="1" applyFill="1" applyBorder="1" applyAlignment="1">
      <alignment horizontal="left" vertical="center" wrapText="1"/>
    </xf>
    <xf numFmtId="0" fontId="3" fillId="5" borderId="29" xfId="0" applyFont="1" applyFill="1" applyBorder="1" applyAlignment="1">
      <alignment horizontal="left" vertical="center" wrapText="1"/>
    </xf>
    <xf numFmtId="0" fontId="3" fillId="5" borderId="12" xfId="0" applyFont="1" applyFill="1" applyBorder="1" applyAlignment="1">
      <alignment horizontal="left" vertical="center" wrapText="1"/>
    </xf>
    <xf numFmtId="0" fontId="3" fillId="5" borderId="13" xfId="0" applyFont="1" applyFill="1" applyBorder="1" applyAlignment="1">
      <alignment horizontal="left" vertical="center" wrapText="1"/>
    </xf>
    <xf numFmtId="0" fontId="3" fillId="2" borderId="48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5" fillId="0" borderId="28" xfId="0" applyFont="1" applyBorder="1" applyAlignment="1">
      <alignment horizontal="left" vertical="top" wrapText="1"/>
    </xf>
    <xf numFmtId="0" fontId="5" fillId="0" borderId="32" xfId="0" applyFont="1" applyBorder="1" applyAlignment="1">
      <alignment horizontal="left" vertical="top" wrapText="1"/>
    </xf>
    <xf numFmtId="0" fontId="5" fillId="0" borderId="29" xfId="0" applyFont="1" applyBorder="1" applyAlignment="1">
      <alignment horizontal="left" vertical="top" wrapText="1"/>
    </xf>
    <xf numFmtId="0" fontId="5" fillId="0" borderId="30" xfId="0" applyFont="1" applyBorder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5" fillId="0" borderId="31" xfId="0" applyFont="1" applyBorder="1" applyAlignment="1">
      <alignment horizontal="left" vertical="top" wrapText="1"/>
    </xf>
    <xf numFmtId="0" fontId="5" fillId="0" borderId="12" xfId="0" applyFont="1" applyBorder="1" applyAlignment="1">
      <alignment horizontal="left" vertical="top" wrapText="1"/>
    </xf>
    <xf numFmtId="0" fontId="5" fillId="0" borderId="33" xfId="0" applyFont="1" applyBorder="1" applyAlignment="1">
      <alignment horizontal="left" vertical="top" wrapText="1"/>
    </xf>
    <xf numFmtId="0" fontId="5" fillId="0" borderId="13" xfId="0" applyFont="1" applyBorder="1" applyAlignment="1">
      <alignment horizontal="left" vertical="top" wrapText="1"/>
    </xf>
    <xf numFmtId="0" fontId="6" fillId="0" borderId="21" xfId="0" applyFont="1" applyBorder="1" applyAlignment="1">
      <alignment horizontal="left" vertical="center" wrapText="1"/>
    </xf>
    <xf numFmtId="0" fontId="6" fillId="0" borderId="22" xfId="0" applyFont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0" fillId="10" borderId="8" xfId="0" applyFill="1" applyBorder="1" applyAlignment="1">
      <alignment horizontal="center" vertical="center" wrapText="1"/>
    </xf>
    <xf numFmtId="0" fontId="0" fillId="3" borderId="1" xfId="0" applyFill="1" applyBorder="1" applyAlignment="1">
      <alignment vertical="center" wrapText="1"/>
    </xf>
    <xf numFmtId="0" fontId="4" fillId="11" borderId="1" xfId="0" applyFont="1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563563</xdr:colOff>
      <xdr:row>23</xdr:row>
      <xdr:rowOff>137583</xdr:rowOff>
    </xdr:from>
    <xdr:to>
      <xdr:col>1</xdr:col>
      <xdr:colOff>2034896</xdr:colOff>
      <xdr:row>34</xdr:row>
      <xdr:rowOff>149139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AE2CCB4-891B-5B2C-B4DF-604D5A7FE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563" y="4868333"/>
          <a:ext cx="1471333" cy="2111820"/>
        </a:xfrm>
        <a:prstGeom prst="rect">
          <a:avLst/>
        </a:prstGeom>
      </xdr:spPr>
    </xdr:pic>
    <xdr:clientData/>
  </xdr:twoCellAnchor>
  <xdr:twoCellAnchor editAs="oneCell">
    <xdr:from>
      <xdr:col>1</xdr:col>
      <xdr:colOff>2436813</xdr:colOff>
      <xdr:row>23</xdr:row>
      <xdr:rowOff>130174</xdr:rowOff>
    </xdr:from>
    <xdr:to>
      <xdr:col>1</xdr:col>
      <xdr:colOff>4553290</xdr:colOff>
      <xdr:row>34</xdr:row>
      <xdr:rowOff>111181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CFC39A9-1DF4-2101-0453-DB62FFE6C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8438" y="5337174"/>
          <a:ext cx="2116477" cy="235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179349</xdr:colOff>
      <xdr:row>37</xdr:row>
      <xdr:rowOff>138614</xdr:rowOff>
    </xdr:from>
    <xdr:to>
      <xdr:col>1</xdr:col>
      <xdr:colOff>2224088</xdr:colOff>
      <xdr:row>47</xdr:row>
      <xdr:rowOff>2775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FA2E048-1CE8-4BA9-F3FC-3531DC8C5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349" y="7615739"/>
          <a:ext cx="2035214" cy="2015223"/>
        </a:xfrm>
        <a:prstGeom prst="rect">
          <a:avLst/>
        </a:prstGeom>
      </xdr:spPr>
    </xdr:pic>
    <xdr:clientData/>
  </xdr:twoCellAnchor>
  <xdr:twoCellAnchor editAs="oneCell">
    <xdr:from>
      <xdr:col>1</xdr:col>
      <xdr:colOff>2392363</xdr:colOff>
      <xdr:row>37</xdr:row>
      <xdr:rowOff>108452</xdr:rowOff>
    </xdr:from>
    <xdr:to>
      <xdr:col>1</xdr:col>
      <xdr:colOff>4929225</xdr:colOff>
      <xdr:row>47</xdr:row>
      <xdr:rowOff>83913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CE945AE-7E7E-7694-2018-6441D97BF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3988" y="8307890"/>
          <a:ext cx="2536862" cy="2197961"/>
        </a:xfrm>
        <a:prstGeom prst="rect">
          <a:avLst/>
        </a:prstGeom>
      </xdr:spPr>
    </xdr:pic>
    <xdr:clientData/>
  </xdr:twoCellAnchor>
  <xdr:twoCellAnchor editAs="oneCell">
    <xdr:from>
      <xdr:col>1</xdr:col>
      <xdr:colOff>113719</xdr:colOff>
      <xdr:row>52</xdr:row>
      <xdr:rowOff>28187</xdr:rowOff>
    </xdr:from>
    <xdr:to>
      <xdr:col>1</xdr:col>
      <xdr:colOff>2462092</xdr:colOff>
      <xdr:row>60</xdr:row>
      <xdr:rowOff>150812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2403845-0B28-0778-08F3-71AA61A9D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719" y="10450125"/>
          <a:ext cx="2348373" cy="1694250"/>
        </a:xfrm>
        <a:prstGeom prst="rect">
          <a:avLst/>
        </a:prstGeom>
      </xdr:spPr>
    </xdr:pic>
    <xdr:clientData/>
  </xdr:twoCellAnchor>
  <xdr:twoCellAnchor editAs="oneCell">
    <xdr:from>
      <xdr:col>1</xdr:col>
      <xdr:colOff>2492375</xdr:colOff>
      <xdr:row>51</xdr:row>
      <xdr:rowOff>182562</xdr:rowOff>
    </xdr:from>
    <xdr:to>
      <xdr:col>1</xdr:col>
      <xdr:colOff>4930936</xdr:colOff>
      <xdr:row>61</xdr:row>
      <xdr:rowOff>109202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B2C9A3D-3B2C-E953-A0EA-1FC9CA4ED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2794000" y="11430000"/>
          <a:ext cx="2438561" cy="2085640"/>
        </a:xfrm>
        <a:prstGeom prst="rect">
          <a:avLst/>
        </a:prstGeom>
      </xdr:spPr>
    </xdr:pic>
    <xdr:clientData/>
  </xdr:twoCellAnchor>
  <xdr:twoCellAnchor editAs="oneCell">
    <xdr:from>
      <xdr:col>1</xdr:col>
      <xdr:colOff>132289</xdr:colOff>
      <xdr:row>65</xdr:row>
      <xdr:rowOff>161569</xdr:rowOff>
    </xdr:from>
    <xdr:to>
      <xdr:col>1</xdr:col>
      <xdr:colOff>2588945</xdr:colOff>
      <xdr:row>75</xdr:row>
      <xdr:rowOff>185738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E8E8C9F-4F64-9E28-512C-FD7715323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289" y="13131444"/>
          <a:ext cx="2456656" cy="2108556"/>
        </a:xfrm>
        <a:prstGeom prst="rect">
          <a:avLst/>
        </a:prstGeom>
      </xdr:spPr>
    </xdr:pic>
    <xdr:clientData/>
  </xdr:twoCellAnchor>
  <xdr:twoCellAnchor editAs="oneCell">
    <xdr:from>
      <xdr:col>1</xdr:col>
      <xdr:colOff>2595562</xdr:colOff>
      <xdr:row>65</xdr:row>
      <xdr:rowOff>172288</xdr:rowOff>
    </xdr:from>
    <xdr:to>
      <xdr:col>1</xdr:col>
      <xdr:colOff>4849281</xdr:colOff>
      <xdr:row>76</xdr:row>
      <xdr:rowOff>59757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B059F2D-7E18-B78A-BCCC-BAE83E15F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7187" y="14404226"/>
          <a:ext cx="2253719" cy="2252844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82</xdr:row>
      <xdr:rowOff>52388</xdr:rowOff>
    </xdr:from>
    <xdr:to>
      <xdr:col>1</xdr:col>
      <xdr:colOff>2609172</xdr:colOff>
      <xdr:row>91</xdr:row>
      <xdr:rowOff>128588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4F413CC-858A-50F8-27F1-FF6F25E97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299" y="16562388"/>
          <a:ext cx="2494873" cy="1836737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2738439</xdr:colOff>
      <xdr:row>81</xdr:row>
      <xdr:rowOff>173037</xdr:rowOff>
    </xdr:from>
    <xdr:to>
      <xdr:col>2</xdr:col>
      <xdr:colOff>2936</xdr:colOff>
      <xdr:row>91</xdr:row>
      <xdr:rowOff>34811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D04BD84-1CEC-9F63-1DBD-98BBD989D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8439" y="16484600"/>
          <a:ext cx="2393710" cy="1947748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754062</xdr:colOff>
      <xdr:row>97</xdr:row>
      <xdr:rowOff>112711</xdr:rowOff>
    </xdr:from>
    <xdr:to>
      <xdr:col>1</xdr:col>
      <xdr:colOff>4341812</xdr:colOff>
      <xdr:row>107</xdr:row>
      <xdr:rowOff>133878</xdr:rowOff>
    </xdr:to>
    <xdr:pic>
      <xdr:nvPicPr>
        <xdr:cNvPr id="32" name="Picture 31" descr="A sign on a wall&#10;&#10;Description automatically generated with low confidence">
          <a:extLst>
            <a:ext uri="{FF2B5EF4-FFF2-40B4-BE49-F238E27FC236}">
              <a16:creationId xmlns:a16="http://schemas.microsoft.com/office/drawing/2014/main" id="{52ACE78A-8F53-4C53-D917-474271B0B5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3745"/>
        <a:stretch/>
      </xdr:blipFill>
      <xdr:spPr bwMode="auto">
        <a:xfrm>
          <a:off x="754062" y="19765961"/>
          <a:ext cx="3578225" cy="1886480"/>
        </a:xfrm>
        <a:prstGeom prst="rect">
          <a:avLst/>
        </a:prstGeom>
        <a:ln>
          <a:noFill/>
        </a:ln>
        <a:effectLst>
          <a:softEdge rad="1125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1409700</xdr:colOff>
      <xdr:row>111</xdr:row>
      <xdr:rowOff>1</xdr:rowOff>
    </xdr:from>
    <xdr:to>
      <xdr:col>1</xdr:col>
      <xdr:colOff>4286250</xdr:colOff>
      <xdr:row>119</xdr:row>
      <xdr:rowOff>130118</xdr:rowOff>
    </xdr:to>
    <xdr:pic>
      <xdr:nvPicPr>
        <xdr:cNvPr id="34" name="Picture 33" descr="A picture containing floor, indoor, table, handcart&#10;&#10;Description automatically generated">
          <a:extLst>
            <a:ext uri="{FF2B5EF4-FFF2-40B4-BE49-F238E27FC236}">
              <a16:creationId xmlns:a16="http://schemas.microsoft.com/office/drawing/2014/main" id="{73FC7196-F661-11A7-3F96-974052C8A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1430"/>
        <a:stretch/>
      </xdr:blipFill>
      <xdr:spPr bwMode="auto">
        <a:xfrm>
          <a:off x="1409700" y="22320251"/>
          <a:ext cx="2876550" cy="1666817"/>
        </a:xfrm>
        <a:prstGeom prst="rect">
          <a:avLst/>
        </a:prstGeom>
        <a:ln>
          <a:noFill/>
        </a:ln>
        <a:effectLst>
          <a:softEdge rad="1125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2657475</xdr:colOff>
      <xdr:row>123</xdr:row>
      <xdr:rowOff>85724</xdr:rowOff>
    </xdr:from>
    <xdr:to>
      <xdr:col>1</xdr:col>
      <xdr:colOff>3977002</xdr:colOff>
      <xdr:row>133</xdr:row>
      <xdr:rowOff>836</xdr:rowOff>
    </xdr:to>
    <xdr:pic>
      <xdr:nvPicPr>
        <xdr:cNvPr id="35" name="Picture 34" descr="A picture containing indoor, tiled, bathroom&#10;&#10;Description automatically generated">
          <a:extLst>
            <a:ext uri="{FF2B5EF4-FFF2-40B4-BE49-F238E27FC236}">
              <a16:creationId xmlns:a16="http://schemas.microsoft.com/office/drawing/2014/main" id="{DBFCE3E5-B096-3467-DE90-91E33A5B11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1562"/>
        <a:stretch/>
      </xdr:blipFill>
      <xdr:spPr bwMode="auto">
        <a:xfrm>
          <a:off x="2657475" y="23098124"/>
          <a:ext cx="1313177" cy="2024899"/>
        </a:xfrm>
        <a:prstGeom prst="rect">
          <a:avLst/>
        </a:prstGeom>
        <a:ln>
          <a:noFill/>
        </a:ln>
        <a:effectLst>
          <a:softEdge rad="1125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2162175</xdr:colOff>
      <xdr:row>136</xdr:row>
      <xdr:rowOff>95249</xdr:rowOff>
    </xdr:from>
    <xdr:to>
      <xdr:col>1</xdr:col>
      <xdr:colOff>4457700</xdr:colOff>
      <xdr:row>145</xdr:row>
      <xdr:rowOff>95249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040C444-1609-4013-8BA9-310EC49B2851}"/>
            </a:ext>
          </a:extLst>
        </xdr:cNvPr>
        <xdr:cNvPicPr/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62175" y="25612724"/>
          <a:ext cx="2295525" cy="19145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2</xdr:col>
      <xdr:colOff>8353063</xdr:colOff>
      <xdr:row>11</xdr:row>
      <xdr:rowOff>77164</xdr:rowOff>
    </xdr:from>
    <xdr:to>
      <xdr:col>5</xdr:col>
      <xdr:colOff>327949</xdr:colOff>
      <xdr:row>12</xdr:row>
      <xdr:rowOff>183265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881E6C20-E9AE-2635-DB18-DC61390BC241}"/>
            </a:ext>
          </a:extLst>
        </xdr:cNvPr>
        <xdr:cNvCxnSpPr/>
      </xdr:nvCxnSpPr>
      <xdr:spPr>
        <a:xfrm>
          <a:off x="13783519" y="2363164"/>
          <a:ext cx="2816506" cy="33759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8246962</xdr:colOff>
      <xdr:row>15</xdr:row>
      <xdr:rowOff>38582</xdr:rowOff>
    </xdr:from>
    <xdr:to>
      <xdr:col>3</xdr:col>
      <xdr:colOff>848810</xdr:colOff>
      <xdr:row>18</xdr:row>
      <xdr:rowOff>86811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9E805B-BA9A-4552-9ADD-F0999DAC3F01}"/>
            </a:ext>
          </a:extLst>
        </xdr:cNvPr>
        <xdr:cNvCxnSpPr/>
      </xdr:nvCxnSpPr>
      <xdr:spPr>
        <a:xfrm>
          <a:off x="13677418" y="3221620"/>
          <a:ext cx="1061012" cy="73306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8333772</xdr:colOff>
      <xdr:row>13</xdr:row>
      <xdr:rowOff>57873</xdr:rowOff>
    </xdr:from>
    <xdr:to>
      <xdr:col>5</xdr:col>
      <xdr:colOff>260430</xdr:colOff>
      <xdr:row>16</xdr:row>
      <xdr:rowOff>96455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AD3D04FC-A592-4628-AE55-E12C401BEDB0}"/>
            </a:ext>
          </a:extLst>
        </xdr:cNvPr>
        <xdr:cNvCxnSpPr/>
      </xdr:nvCxnSpPr>
      <xdr:spPr>
        <a:xfrm>
          <a:off x="13764228" y="2816506"/>
          <a:ext cx="2768278" cy="69448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2540000</xdr:colOff>
      <xdr:row>7</xdr:row>
      <xdr:rowOff>88418</xdr:rowOff>
    </xdr:from>
    <xdr:to>
      <xdr:col>3</xdr:col>
      <xdr:colOff>385823</xdr:colOff>
      <xdr:row>23</xdr:row>
      <xdr:rowOff>104494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43E3486B-418D-43CE-A6D8-BFD543CC76D3}"/>
            </a:ext>
          </a:extLst>
        </xdr:cNvPr>
        <xdr:cNvCxnSpPr/>
      </xdr:nvCxnSpPr>
      <xdr:spPr>
        <a:xfrm>
          <a:off x="8078165" y="1478988"/>
          <a:ext cx="393861" cy="3721582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7928658</xdr:colOff>
      <xdr:row>17</xdr:row>
      <xdr:rowOff>38582</xdr:rowOff>
    </xdr:from>
    <xdr:to>
      <xdr:col>4</xdr:col>
      <xdr:colOff>241139</xdr:colOff>
      <xdr:row>27</xdr:row>
      <xdr:rowOff>183266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11D7B675-7C37-495F-9519-7CB94DA5508A}"/>
            </a:ext>
          </a:extLst>
        </xdr:cNvPr>
        <xdr:cNvCxnSpPr/>
      </xdr:nvCxnSpPr>
      <xdr:spPr>
        <a:xfrm>
          <a:off x="13359114" y="3665316"/>
          <a:ext cx="1707266" cy="251749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0</xdr:row>
      <xdr:rowOff>28936</xdr:rowOff>
    </xdr:from>
    <xdr:to>
      <xdr:col>1</xdr:col>
      <xdr:colOff>2054507</xdr:colOff>
      <xdr:row>5</xdr:row>
      <xdr:rowOff>169914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892E05-6820-4C5F-A90F-58BDBF71F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28936"/>
          <a:ext cx="2363165" cy="11634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B2:I147"/>
  <sheetViews>
    <sheetView tabSelected="1" zoomScale="79" zoomScaleNormal="80" workbookViewId="0">
      <selection activeCell="H7" sqref="H7"/>
    </sheetView>
  </sheetViews>
  <sheetFormatPr defaultColWidth="45.08984375" defaultRowHeight="14.5"/>
  <cols>
    <col min="1" max="1" width="4.54296875" customWidth="1"/>
    <col min="2" max="2" width="74.6328125" customWidth="1"/>
    <col min="3" max="3" width="36.453125" style="1" customWidth="1"/>
    <col min="4" max="4" width="13.6328125" style="2" customWidth="1"/>
    <col min="5" max="5" width="21.08984375" style="2" customWidth="1"/>
    <col min="6" max="6" width="23.90625" style="2" customWidth="1"/>
    <col min="7" max="7" width="11.54296875" style="2" customWidth="1"/>
    <col min="8" max="8" width="18.54296875" style="2" bestFit="1" customWidth="1"/>
    <col min="9" max="9" width="9.54296875" style="7" bestFit="1" customWidth="1"/>
  </cols>
  <sheetData>
    <row r="2" spans="2:9" ht="18.5">
      <c r="C2" s="96" t="s">
        <v>119</v>
      </c>
      <c r="E2" s="147" t="s">
        <v>3</v>
      </c>
      <c r="F2" s="147"/>
      <c r="G2" s="147"/>
      <c r="H2"/>
      <c r="I2" s="2"/>
    </row>
    <row r="3" spans="2:9" ht="15.5">
      <c r="C3" s="12"/>
      <c r="E3" s="9" t="s">
        <v>51</v>
      </c>
      <c r="F3" s="21" t="s">
        <v>35</v>
      </c>
      <c r="G3" s="20">
        <f>I24</f>
        <v>0</v>
      </c>
      <c r="H3"/>
      <c r="I3" s="11"/>
    </row>
    <row r="4" spans="2:9" ht="15.5">
      <c r="E4" s="9" t="s">
        <v>51</v>
      </c>
      <c r="F4" s="21" t="s">
        <v>36</v>
      </c>
      <c r="G4" s="20">
        <f>I38</f>
        <v>0</v>
      </c>
      <c r="H4"/>
      <c r="I4" s="11"/>
    </row>
    <row r="5" spans="2:9" ht="15.5">
      <c r="E5" s="9" t="s">
        <v>51</v>
      </c>
      <c r="F5" s="21" t="s">
        <v>37</v>
      </c>
      <c r="G5" s="20">
        <f>I52</f>
        <v>0</v>
      </c>
      <c r="H5"/>
      <c r="I5" s="2"/>
    </row>
    <row r="6" spans="2:9" ht="16" thickBot="1">
      <c r="E6" s="9" t="s">
        <v>51</v>
      </c>
      <c r="F6" s="22" t="s">
        <v>38</v>
      </c>
      <c r="G6" s="20">
        <f>I66</f>
        <v>0</v>
      </c>
      <c r="H6"/>
      <c r="I6" s="2"/>
    </row>
    <row r="7" spans="2:9" ht="15" customHeight="1">
      <c r="B7" s="120" t="s">
        <v>114</v>
      </c>
      <c r="C7" s="121"/>
      <c r="E7" s="9" t="s">
        <v>51</v>
      </c>
      <c r="F7" s="22" t="s">
        <v>47</v>
      </c>
      <c r="G7" s="20">
        <f>I82</f>
        <v>0</v>
      </c>
      <c r="H7"/>
      <c r="I7" s="2"/>
    </row>
    <row r="8" spans="2:9" ht="15" customHeight="1" thickBot="1">
      <c r="B8" s="122"/>
      <c r="C8" s="123"/>
      <c r="E8" s="9" t="s">
        <v>61</v>
      </c>
      <c r="F8" s="21" t="s">
        <v>62</v>
      </c>
      <c r="G8" s="4">
        <f>I98</f>
        <v>0</v>
      </c>
      <c r="H8"/>
      <c r="I8" s="13"/>
    </row>
    <row r="9" spans="2:9" ht="18" customHeight="1">
      <c r="B9" s="124" t="s">
        <v>65</v>
      </c>
      <c r="C9" s="125"/>
      <c r="E9" s="9" t="s">
        <v>61</v>
      </c>
      <c r="F9" s="21" t="s">
        <v>54</v>
      </c>
      <c r="G9" s="4">
        <f>I111</f>
        <v>0</v>
      </c>
      <c r="H9"/>
      <c r="I9" s="13"/>
    </row>
    <row r="10" spans="2:9" ht="20.25" customHeight="1" thickBot="1">
      <c r="B10" s="126"/>
      <c r="C10" s="127"/>
      <c r="E10" s="9" t="s">
        <v>58</v>
      </c>
      <c r="F10" s="10" t="s">
        <v>63</v>
      </c>
      <c r="G10" s="4">
        <f>I124</f>
        <v>0</v>
      </c>
      <c r="H10"/>
      <c r="I10" s="13"/>
    </row>
    <row r="11" spans="2:9" ht="15" customHeight="1">
      <c r="B11" s="128" t="s">
        <v>195</v>
      </c>
      <c r="C11" s="129"/>
      <c r="E11" s="9" t="s">
        <v>58</v>
      </c>
      <c r="F11" s="10" t="s">
        <v>64</v>
      </c>
      <c r="G11" s="4">
        <f>I137</f>
        <v>0</v>
      </c>
      <c r="H11"/>
      <c r="I11" s="13"/>
    </row>
    <row r="12" spans="2:9" ht="18.75" customHeight="1" thickBot="1">
      <c r="B12" s="130"/>
      <c r="C12" s="131"/>
      <c r="E12" s="150" t="s">
        <v>23</v>
      </c>
      <c r="F12" s="151"/>
      <c r="G12" s="4"/>
      <c r="H12"/>
      <c r="I12" s="13"/>
    </row>
    <row r="13" spans="2:9" ht="19.5" customHeight="1">
      <c r="B13" s="136" t="s">
        <v>118</v>
      </c>
      <c r="C13" s="137"/>
      <c r="E13" s="188" t="s">
        <v>4</v>
      </c>
      <c r="F13" s="189">
        <v>1</v>
      </c>
      <c r="G13" s="4">
        <f>F13*66.27*2</f>
        <v>132.54</v>
      </c>
      <c r="H13" s="152" t="s">
        <v>192</v>
      </c>
      <c r="I13" s="152"/>
    </row>
    <row r="14" spans="2:9" ht="18.75" customHeight="1" thickBot="1">
      <c r="B14" s="138"/>
      <c r="C14" s="139"/>
      <c r="E14" s="190" t="s">
        <v>5</v>
      </c>
      <c r="F14" s="189">
        <v>1</v>
      </c>
      <c r="G14" s="4">
        <f>F14*140.2*2</f>
        <v>280.39999999999998</v>
      </c>
      <c r="H14" s="152" t="s">
        <v>193</v>
      </c>
      <c r="I14" s="152"/>
    </row>
    <row r="15" spans="2:9" ht="15" customHeight="1">
      <c r="B15" s="171" t="s">
        <v>24</v>
      </c>
      <c r="C15" s="172"/>
      <c r="E15" s="188" t="s">
        <v>6</v>
      </c>
      <c r="F15" s="189">
        <v>1</v>
      </c>
      <c r="G15" s="4">
        <f>F15*214.12*2</f>
        <v>428.24</v>
      </c>
      <c r="H15" s="152" t="s">
        <v>194</v>
      </c>
      <c r="I15" s="152"/>
    </row>
    <row r="16" spans="2:9" ht="19" thickBot="1">
      <c r="B16" s="173"/>
      <c r="C16" s="174"/>
      <c r="E16" s="191" t="s">
        <v>108</v>
      </c>
      <c r="F16" s="191"/>
      <c r="G16" s="4"/>
      <c r="H16" s="7"/>
    </row>
    <row r="17" spans="2:9" ht="17.25" customHeight="1">
      <c r="B17" s="140" t="s">
        <v>111</v>
      </c>
      <c r="C17" s="141"/>
      <c r="E17" s="188" t="s">
        <v>91</v>
      </c>
      <c r="F17" s="192"/>
      <c r="G17" s="4">
        <f>F17*12.5</f>
        <v>0</v>
      </c>
      <c r="H17" s="152" t="s">
        <v>92</v>
      </c>
      <c r="I17" s="152"/>
    </row>
    <row r="18" spans="2:9" ht="19.5" customHeight="1" thickBot="1">
      <c r="B18" s="142"/>
      <c r="C18" s="143"/>
      <c r="I18" s="2"/>
    </row>
    <row r="19" spans="2:9" ht="20.25" customHeight="1">
      <c r="B19" s="132" t="s">
        <v>9</v>
      </c>
      <c r="C19" s="133"/>
      <c r="E19" s="148" t="s">
        <v>2</v>
      </c>
      <c r="F19" s="149"/>
      <c r="G19" s="40">
        <f>SUM(G3:G17)</f>
        <v>841.18</v>
      </c>
      <c r="I19" s="2"/>
    </row>
    <row r="20" spans="2:9" ht="15" customHeight="1" thickBot="1">
      <c r="B20" s="134"/>
      <c r="C20" s="135"/>
    </row>
    <row r="21" spans="2:9" ht="15" thickBot="1"/>
    <row r="22" spans="2:9" s="3" customFormat="1" ht="23.25" customHeight="1">
      <c r="B22" s="167" t="s">
        <v>51</v>
      </c>
      <c r="C22" s="169" t="s">
        <v>0</v>
      </c>
      <c r="D22" s="144" t="s">
        <v>7</v>
      </c>
      <c r="E22" s="146" t="s">
        <v>21</v>
      </c>
      <c r="F22" s="146"/>
      <c r="G22" s="146" t="s">
        <v>14</v>
      </c>
      <c r="H22" s="146"/>
      <c r="I22" s="66" t="s">
        <v>1</v>
      </c>
    </row>
    <row r="23" spans="2:9" s="3" customFormat="1" ht="23.25" customHeight="1">
      <c r="B23" s="168"/>
      <c r="C23" s="170"/>
      <c r="D23" s="145"/>
      <c r="E23" s="8" t="s">
        <v>20</v>
      </c>
      <c r="F23" s="8" t="s">
        <v>19</v>
      </c>
      <c r="G23" s="8" t="s">
        <v>15</v>
      </c>
      <c r="H23" s="8" t="s">
        <v>13</v>
      </c>
      <c r="I23" s="67"/>
    </row>
    <row r="24" spans="2:9" s="6" customFormat="1" ht="26.15" customHeight="1">
      <c r="B24" s="68"/>
      <c r="C24" s="15" t="s">
        <v>10</v>
      </c>
      <c r="D24" s="18">
        <v>0</v>
      </c>
      <c r="E24" s="102">
        <v>316.88</v>
      </c>
      <c r="F24" s="102">
        <f>E24/2</f>
        <v>158.44</v>
      </c>
      <c r="G24" s="16">
        <v>1</v>
      </c>
      <c r="H24" s="19">
        <v>3</v>
      </c>
      <c r="I24" s="101">
        <f>SUM(D24*E24*G24)+(D24*F24*H24)</f>
        <v>0</v>
      </c>
    </row>
    <row r="25" spans="2:9" s="5" customFormat="1">
      <c r="B25" s="70"/>
      <c r="C25" s="14"/>
      <c r="D25" s="71"/>
      <c r="E25" s="71"/>
      <c r="F25" s="71"/>
      <c r="G25" s="71"/>
      <c r="H25" s="71"/>
      <c r="I25" s="72"/>
    </row>
    <row r="26" spans="2:9" s="5" customFormat="1" ht="16" thickBot="1">
      <c r="B26" s="70"/>
      <c r="C26" s="36" t="s">
        <v>30</v>
      </c>
      <c r="D26" s="71"/>
      <c r="E26" s="71"/>
      <c r="F26" s="71"/>
      <c r="G26" s="71"/>
      <c r="H26" s="71"/>
      <c r="I26" s="72"/>
    </row>
    <row r="27" spans="2:9" s="5" customFormat="1" ht="16" thickBot="1">
      <c r="B27" s="70"/>
      <c r="C27" s="37" t="s">
        <v>16</v>
      </c>
      <c r="D27" s="71"/>
      <c r="E27" s="153" t="s">
        <v>112</v>
      </c>
      <c r="F27" s="154"/>
      <c r="G27" s="154"/>
      <c r="H27" s="155"/>
      <c r="I27" s="72"/>
    </row>
    <row r="28" spans="2:9" s="5" customFormat="1" ht="15.5">
      <c r="B28" s="70"/>
      <c r="C28" s="36" t="s">
        <v>18</v>
      </c>
      <c r="D28" s="71"/>
      <c r="E28" s="156"/>
      <c r="F28" s="157"/>
      <c r="G28" s="157"/>
      <c r="H28" s="158"/>
      <c r="I28" s="72"/>
    </row>
    <row r="29" spans="2:9" s="5" customFormat="1" ht="15.5">
      <c r="B29" s="70"/>
      <c r="C29" s="36" t="s">
        <v>8</v>
      </c>
      <c r="D29" s="71"/>
      <c r="E29" s="159"/>
      <c r="F29" s="160"/>
      <c r="G29" s="160"/>
      <c r="H29" s="161"/>
      <c r="I29" s="72"/>
    </row>
    <row r="30" spans="2:9" s="5" customFormat="1" ht="15.5">
      <c r="B30" s="70"/>
      <c r="C30" s="36" t="s">
        <v>17</v>
      </c>
      <c r="D30" s="71"/>
      <c r="E30" s="159"/>
      <c r="F30" s="160"/>
      <c r="G30" s="160"/>
      <c r="H30" s="161"/>
      <c r="I30" s="72"/>
    </row>
    <row r="31" spans="2:9" s="5" customFormat="1" ht="15.5">
      <c r="B31" s="70"/>
      <c r="C31" s="36" t="s">
        <v>28</v>
      </c>
      <c r="D31" s="71"/>
      <c r="E31" s="159"/>
      <c r="F31" s="160"/>
      <c r="G31" s="160"/>
      <c r="H31" s="161"/>
      <c r="I31" s="72"/>
    </row>
    <row r="32" spans="2:9" s="5" customFormat="1" ht="16" thickBot="1">
      <c r="B32" s="70"/>
      <c r="C32" s="36" t="s">
        <v>22</v>
      </c>
      <c r="D32" s="71"/>
      <c r="E32" s="162"/>
      <c r="F32" s="163"/>
      <c r="G32" s="163"/>
      <c r="H32" s="164"/>
      <c r="I32" s="72"/>
    </row>
    <row r="33" spans="2:9" s="5" customFormat="1" ht="15.5">
      <c r="B33" s="70"/>
      <c r="C33" s="36"/>
      <c r="D33" s="71"/>
      <c r="E33" s="71"/>
      <c r="F33" s="71"/>
      <c r="G33" s="71"/>
      <c r="H33" s="71"/>
      <c r="I33" s="72"/>
    </row>
    <row r="34" spans="2:9" ht="15.5">
      <c r="B34" s="73"/>
      <c r="C34" s="36" t="s">
        <v>93</v>
      </c>
      <c r="D34" s="74"/>
      <c r="E34" s="74"/>
      <c r="F34" s="74"/>
      <c r="G34" s="74"/>
      <c r="H34" s="74"/>
      <c r="I34" s="72"/>
    </row>
    <row r="35" spans="2:9" ht="15" thickBot="1">
      <c r="B35" s="75"/>
      <c r="C35" s="76"/>
      <c r="D35" s="77"/>
      <c r="E35" s="77"/>
      <c r="F35" s="77"/>
      <c r="G35" s="77"/>
      <c r="H35" s="77"/>
      <c r="I35" s="78"/>
    </row>
    <row r="36" spans="2:9" ht="15.5">
      <c r="B36" s="165" t="s">
        <v>51</v>
      </c>
      <c r="C36" s="169" t="s">
        <v>0</v>
      </c>
      <c r="D36" s="144" t="s">
        <v>7</v>
      </c>
      <c r="E36" s="146" t="s">
        <v>21</v>
      </c>
      <c r="F36" s="146"/>
      <c r="G36" s="146" t="s">
        <v>14</v>
      </c>
      <c r="H36" s="146"/>
      <c r="I36" s="66" t="s">
        <v>1</v>
      </c>
    </row>
    <row r="37" spans="2:9" ht="15.5">
      <c r="B37" s="166"/>
      <c r="C37" s="170"/>
      <c r="D37" s="145"/>
      <c r="E37" s="8" t="s">
        <v>20</v>
      </c>
      <c r="F37" s="8" t="s">
        <v>19</v>
      </c>
      <c r="G37" s="8" t="s">
        <v>15</v>
      </c>
      <c r="H37" s="8" t="s">
        <v>13</v>
      </c>
      <c r="I37" s="67"/>
    </row>
    <row r="38" spans="2:9" s="5" customFormat="1" ht="30" customHeight="1">
      <c r="B38" s="79"/>
      <c r="C38" s="41" t="s">
        <v>11</v>
      </c>
      <c r="D38" s="42">
        <v>0</v>
      </c>
      <c r="E38" s="97">
        <v>380.25</v>
      </c>
      <c r="F38" s="97">
        <f>E38/2</f>
        <v>190.125</v>
      </c>
      <c r="G38" s="43">
        <v>1</v>
      </c>
      <c r="H38" s="44">
        <v>0</v>
      </c>
      <c r="I38" s="99">
        <f>SUM(D38*E38*G38)+(D38*F38*H38)</f>
        <v>0</v>
      </c>
    </row>
    <row r="39" spans="2:9">
      <c r="B39" s="80"/>
      <c r="C39" s="17"/>
      <c r="I39" s="72"/>
    </row>
    <row r="40" spans="2:9" ht="16" thickBot="1">
      <c r="B40" s="80"/>
      <c r="C40" s="36" t="s">
        <v>31</v>
      </c>
      <c r="I40" s="72"/>
    </row>
    <row r="41" spans="2:9" ht="16" thickBot="1">
      <c r="B41" s="80"/>
      <c r="C41" s="37" t="s">
        <v>29</v>
      </c>
      <c r="E41" s="153" t="s">
        <v>113</v>
      </c>
      <c r="F41" s="154"/>
      <c r="G41" s="154"/>
      <c r="H41" s="155"/>
      <c r="I41" s="72"/>
    </row>
    <row r="42" spans="2:9" ht="15.75" customHeight="1">
      <c r="B42" s="80"/>
      <c r="C42" s="36" t="s">
        <v>25</v>
      </c>
      <c r="E42" s="156"/>
      <c r="F42" s="157"/>
      <c r="G42" s="157"/>
      <c r="H42" s="158"/>
      <c r="I42" s="72"/>
    </row>
    <row r="43" spans="2:9" ht="15.5">
      <c r="B43" s="80"/>
      <c r="C43" s="36" t="s">
        <v>8</v>
      </c>
      <c r="E43" s="159"/>
      <c r="F43" s="160"/>
      <c r="G43" s="160"/>
      <c r="H43" s="161"/>
      <c r="I43" s="72"/>
    </row>
    <row r="44" spans="2:9" ht="15.5">
      <c r="B44" s="80"/>
      <c r="C44" s="36" t="s">
        <v>17</v>
      </c>
      <c r="E44" s="159"/>
      <c r="F44" s="160"/>
      <c r="G44" s="160"/>
      <c r="H44" s="161"/>
      <c r="I44" s="72"/>
    </row>
    <row r="45" spans="2:9" ht="15.5">
      <c r="B45" s="80"/>
      <c r="C45" s="36" t="s">
        <v>27</v>
      </c>
      <c r="E45" s="159"/>
      <c r="F45" s="160"/>
      <c r="G45" s="160"/>
      <c r="H45" s="161"/>
      <c r="I45" s="72"/>
    </row>
    <row r="46" spans="2:9" ht="16" thickBot="1">
      <c r="B46" s="80"/>
      <c r="C46" s="36" t="s">
        <v>22</v>
      </c>
      <c r="E46" s="162"/>
      <c r="F46" s="163"/>
      <c r="G46" s="163"/>
      <c r="H46" s="164"/>
      <c r="I46" s="72"/>
    </row>
    <row r="47" spans="2:9" ht="15.5">
      <c r="B47" s="80"/>
      <c r="C47" s="36"/>
      <c r="I47" s="72"/>
    </row>
    <row r="48" spans="2:9" ht="15.5">
      <c r="B48" s="80"/>
      <c r="C48" s="36" t="s">
        <v>93</v>
      </c>
      <c r="I48" s="72"/>
    </row>
    <row r="49" spans="2:9" ht="15" thickBot="1">
      <c r="B49" s="81"/>
      <c r="C49" s="82"/>
      <c r="D49" s="83"/>
      <c r="E49" s="83"/>
      <c r="F49" s="83"/>
      <c r="G49" s="83"/>
      <c r="H49" s="83"/>
      <c r="I49" s="78"/>
    </row>
    <row r="50" spans="2:9" ht="15.75" customHeight="1">
      <c r="B50" s="167" t="s">
        <v>51</v>
      </c>
      <c r="C50" s="175" t="s">
        <v>0</v>
      </c>
      <c r="D50" s="144" t="s">
        <v>7</v>
      </c>
      <c r="E50" s="146" t="s">
        <v>21</v>
      </c>
      <c r="F50" s="146"/>
      <c r="G50" s="146" t="s">
        <v>14</v>
      </c>
      <c r="H50" s="146"/>
      <c r="I50" s="66" t="s">
        <v>1</v>
      </c>
    </row>
    <row r="51" spans="2:9" ht="15.75" customHeight="1">
      <c r="B51" s="168"/>
      <c r="C51" s="176"/>
      <c r="D51" s="145"/>
      <c r="E51" s="8" t="s">
        <v>20</v>
      </c>
      <c r="F51" s="8" t="s">
        <v>19</v>
      </c>
      <c r="G51" s="8" t="s">
        <v>15</v>
      </c>
      <c r="H51" s="8" t="s">
        <v>13</v>
      </c>
      <c r="I51" s="67"/>
    </row>
    <row r="52" spans="2:9" s="5" customFormat="1" ht="24.9" customHeight="1">
      <c r="B52" s="84"/>
      <c r="C52" s="45" t="s">
        <v>12</v>
      </c>
      <c r="D52" s="46">
        <v>0</v>
      </c>
      <c r="E52" s="100">
        <v>380.25</v>
      </c>
      <c r="F52" s="100">
        <f>E52/2</f>
        <v>190.125</v>
      </c>
      <c r="G52" s="47">
        <v>1</v>
      </c>
      <c r="H52" s="48">
        <v>0</v>
      </c>
      <c r="I52" s="101">
        <f>SUM(D52*E52*G52)+(D52*F52*H52)</f>
        <v>0</v>
      </c>
    </row>
    <row r="53" spans="2:9">
      <c r="B53" s="85"/>
      <c r="I53" s="72"/>
    </row>
    <row r="54" spans="2:9" ht="16" thickBot="1">
      <c r="B54" s="85"/>
      <c r="C54" s="86" t="s">
        <v>34</v>
      </c>
      <c r="I54" s="72"/>
    </row>
    <row r="55" spans="2:9" ht="16" thickBot="1">
      <c r="B55" s="85"/>
      <c r="C55" s="87"/>
      <c r="E55" s="153" t="s">
        <v>113</v>
      </c>
      <c r="F55" s="154"/>
      <c r="G55" s="154"/>
      <c r="H55" s="155"/>
      <c r="I55" s="72"/>
    </row>
    <row r="56" spans="2:9" ht="15.5">
      <c r="B56" s="85"/>
      <c r="C56" s="86" t="s">
        <v>26</v>
      </c>
      <c r="E56" s="177"/>
      <c r="F56" s="178"/>
      <c r="G56" s="178"/>
      <c r="H56" s="179"/>
      <c r="I56" s="72"/>
    </row>
    <row r="57" spans="2:9" ht="15.5">
      <c r="B57" s="85"/>
      <c r="C57" s="86"/>
      <c r="E57" s="180"/>
      <c r="F57" s="181"/>
      <c r="G57" s="181"/>
      <c r="H57" s="182"/>
      <c r="I57" s="72"/>
    </row>
    <row r="58" spans="2:9" ht="15.5">
      <c r="B58" s="85"/>
      <c r="C58" s="86" t="s">
        <v>17</v>
      </c>
      <c r="E58" s="180"/>
      <c r="F58" s="181"/>
      <c r="G58" s="181"/>
      <c r="H58" s="182"/>
      <c r="I58" s="72"/>
    </row>
    <row r="59" spans="2:9" ht="15.5">
      <c r="B59" s="85"/>
      <c r="C59" s="86" t="s">
        <v>32</v>
      </c>
      <c r="E59" s="180"/>
      <c r="F59" s="181"/>
      <c r="G59" s="181"/>
      <c r="H59" s="182"/>
      <c r="I59" s="72"/>
    </row>
    <row r="60" spans="2:9" ht="16" thickBot="1">
      <c r="B60" s="85"/>
      <c r="C60" s="88" t="s">
        <v>33</v>
      </c>
      <c r="E60" s="183"/>
      <c r="F60" s="184"/>
      <c r="G60" s="184"/>
      <c r="H60" s="185"/>
      <c r="I60" s="72"/>
    </row>
    <row r="61" spans="2:9" ht="15.5">
      <c r="B61" s="85"/>
      <c r="C61" s="88"/>
      <c r="I61" s="72"/>
    </row>
    <row r="62" spans="2:9" ht="15.5">
      <c r="B62" s="85"/>
      <c r="C62" s="36" t="s">
        <v>95</v>
      </c>
      <c r="I62" s="72"/>
    </row>
    <row r="63" spans="2:9" ht="15" thickBot="1">
      <c r="B63" s="89"/>
      <c r="C63" s="90"/>
      <c r="D63" s="83"/>
      <c r="E63" s="83"/>
      <c r="F63" s="83"/>
      <c r="G63" s="83"/>
      <c r="H63" s="83"/>
      <c r="I63" s="78"/>
    </row>
    <row r="64" spans="2:9" ht="15.75" customHeight="1">
      <c r="B64" s="167" t="s">
        <v>51</v>
      </c>
      <c r="C64" s="175" t="s">
        <v>0</v>
      </c>
      <c r="D64" s="144" t="s">
        <v>7</v>
      </c>
      <c r="E64" s="146" t="s">
        <v>21</v>
      </c>
      <c r="F64" s="146"/>
      <c r="G64" s="146" t="s">
        <v>14</v>
      </c>
      <c r="H64" s="146"/>
      <c r="I64" s="66" t="s">
        <v>1</v>
      </c>
    </row>
    <row r="65" spans="2:9" ht="15.75" customHeight="1">
      <c r="B65" s="168"/>
      <c r="C65" s="176"/>
      <c r="D65" s="145"/>
      <c r="E65" s="8" t="s">
        <v>20</v>
      </c>
      <c r="F65" s="8" t="s">
        <v>19</v>
      </c>
      <c r="G65" s="8" t="s">
        <v>15</v>
      </c>
      <c r="H65" s="8" t="s">
        <v>13</v>
      </c>
      <c r="I65" s="67"/>
    </row>
    <row r="66" spans="2:9" s="5" customFormat="1" ht="24.9" customHeight="1">
      <c r="B66" s="70"/>
      <c r="C66" s="45" t="s">
        <v>38</v>
      </c>
      <c r="D66" s="46">
        <v>0</v>
      </c>
      <c r="E66" s="100">
        <v>253.5</v>
      </c>
      <c r="F66" s="100">
        <f>E66/2</f>
        <v>126.75</v>
      </c>
      <c r="G66" s="47">
        <v>1</v>
      </c>
      <c r="H66" s="48">
        <v>0</v>
      </c>
      <c r="I66" s="101">
        <f>SUM(D66*E66*G66)+(D66*F66*H66)</f>
        <v>0</v>
      </c>
    </row>
    <row r="67" spans="2:9">
      <c r="B67" s="85"/>
      <c r="I67" s="91"/>
    </row>
    <row r="68" spans="2:9" ht="16" thickBot="1">
      <c r="B68" s="85"/>
      <c r="C68" s="88" t="s">
        <v>46</v>
      </c>
      <c r="I68" s="91"/>
    </row>
    <row r="69" spans="2:9" ht="16" thickBot="1">
      <c r="B69" s="85"/>
      <c r="C69" s="87" t="s">
        <v>48</v>
      </c>
      <c r="E69" s="153" t="s">
        <v>115</v>
      </c>
      <c r="F69" s="154"/>
      <c r="G69" s="154"/>
      <c r="H69" s="155"/>
      <c r="I69" s="91"/>
    </row>
    <row r="70" spans="2:9" ht="15.5">
      <c r="B70" s="85"/>
      <c r="C70" s="88"/>
      <c r="E70" s="177"/>
      <c r="F70" s="178"/>
      <c r="G70" s="178"/>
      <c r="H70" s="179"/>
      <c r="I70" s="91"/>
    </row>
    <row r="71" spans="2:9" ht="15.5">
      <c r="B71" s="85"/>
      <c r="C71" s="86" t="s">
        <v>40</v>
      </c>
      <c r="E71" s="180"/>
      <c r="F71" s="181"/>
      <c r="G71" s="181"/>
      <c r="H71" s="182"/>
      <c r="I71" s="91"/>
    </row>
    <row r="72" spans="2:9" ht="15.5">
      <c r="B72" s="85"/>
      <c r="C72" s="88"/>
      <c r="E72" s="180"/>
      <c r="F72" s="181"/>
      <c r="G72" s="181"/>
      <c r="H72" s="182"/>
      <c r="I72" s="91"/>
    </row>
    <row r="73" spans="2:9" ht="15.5">
      <c r="B73" s="85"/>
      <c r="C73" s="88" t="s">
        <v>39</v>
      </c>
      <c r="E73" s="180"/>
      <c r="F73" s="181"/>
      <c r="G73" s="181"/>
      <c r="H73" s="182"/>
      <c r="I73" s="91"/>
    </row>
    <row r="74" spans="2:9" ht="16" thickBot="1">
      <c r="B74" s="85"/>
      <c r="C74" s="88" t="s">
        <v>42</v>
      </c>
      <c r="E74" s="183"/>
      <c r="F74" s="184"/>
      <c r="G74" s="184"/>
      <c r="H74" s="185"/>
      <c r="I74" s="91"/>
    </row>
    <row r="75" spans="2:9" ht="15.5">
      <c r="B75" s="85"/>
      <c r="C75" s="87" t="s">
        <v>43</v>
      </c>
      <c r="I75" s="91"/>
    </row>
    <row r="76" spans="2:9" ht="15.5">
      <c r="B76" s="85"/>
      <c r="C76" s="88"/>
      <c r="I76" s="91"/>
    </row>
    <row r="77" spans="2:9" ht="15.5">
      <c r="B77" s="85"/>
      <c r="C77" s="86" t="s">
        <v>49</v>
      </c>
      <c r="I77" s="91"/>
    </row>
    <row r="78" spans="2:9" ht="15.5">
      <c r="B78" s="85"/>
      <c r="C78" s="36" t="s">
        <v>94</v>
      </c>
      <c r="I78" s="91"/>
    </row>
    <row r="79" spans="2:9" ht="15" thickBot="1">
      <c r="B79" s="89"/>
      <c r="C79" s="90"/>
      <c r="D79" s="83"/>
      <c r="E79" s="83"/>
      <c r="F79" s="83"/>
      <c r="G79" s="83"/>
      <c r="H79" s="83"/>
      <c r="I79" s="92"/>
    </row>
    <row r="80" spans="2:9" ht="15.75" customHeight="1">
      <c r="B80" s="167" t="s">
        <v>51</v>
      </c>
      <c r="C80" s="169" t="s">
        <v>0</v>
      </c>
      <c r="D80" s="144" t="s">
        <v>7</v>
      </c>
      <c r="E80" s="146" t="s">
        <v>21</v>
      </c>
      <c r="F80" s="146"/>
      <c r="G80" s="146" t="s">
        <v>14</v>
      </c>
      <c r="H80" s="146"/>
      <c r="I80" s="66" t="s">
        <v>1</v>
      </c>
    </row>
    <row r="81" spans="2:9" ht="15.75" customHeight="1">
      <c r="B81" s="168"/>
      <c r="C81" s="170"/>
      <c r="D81" s="145"/>
      <c r="E81" s="8" t="s">
        <v>20</v>
      </c>
      <c r="F81" s="8" t="s">
        <v>19</v>
      </c>
      <c r="G81" s="8" t="s">
        <v>15</v>
      </c>
      <c r="H81" s="8" t="s">
        <v>13</v>
      </c>
      <c r="I81" s="67"/>
    </row>
    <row r="82" spans="2:9" s="5" customFormat="1" ht="25.5" customHeight="1">
      <c r="B82" s="70"/>
      <c r="C82" s="49" t="s">
        <v>47</v>
      </c>
      <c r="D82" s="46">
        <v>0</v>
      </c>
      <c r="E82" s="98">
        <v>316.88</v>
      </c>
      <c r="F82" s="98">
        <f>E82/2</f>
        <v>158.44</v>
      </c>
      <c r="G82" s="47">
        <v>1</v>
      </c>
      <c r="H82" s="48">
        <v>0</v>
      </c>
      <c r="I82" s="99">
        <f>SUM(D82*E82*G82)+(D82*F82*H82)</f>
        <v>0</v>
      </c>
    </row>
    <row r="83" spans="2:9">
      <c r="B83" s="85"/>
      <c r="C83" s="17"/>
      <c r="I83" s="91"/>
    </row>
    <row r="84" spans="2:9" ht="16" thickBot="1">
      <c r="B84" s="85"/>
      <c r="C84" s="38" t="s">
        <v>46</v>
      </c>
      <c r="I84" s="91"/>
    </row>
    <row r="85" spans="2:9" ht="16.25" customHeight="1" thickBot="1">
      <c r="B85" s="85"/>
      <c r="C85" s="37" t="s">
        <v>48</v>
      </c>
      <c r="E85" s="153" t="s">
        <v>115</v>
      </c>
      <c r="F85" s="154"/>
      <c r="G85" s="154"/>
      <c r="H85" s="155"/>
      <c r="I85" s="91"/>
    </row>
    <row r="86" spans="2:9" ht="15.5">
      <c r="B86" s="85"/>
      <c r="C86" s="38"/>
      <c r="E86" s="177"/>
      <c r="F86" s="178"/>
      <c r="G86" s="178"/>
      <c r="H86" s="179"/>
      <c r="I86" s="91"/>
    </row>
    <row r="87" spans="2:9" ht="15.5">
      <c r="B87" s="85"/>
      <c r="C87" s="36" t="s">
        <v>41</v>
      </c>
      <c r="E87" s="180"/>
      <c r="F87" s="181"/>
      <c r="G87" s="181"/>
      <c r="H87" s="182"/>
      <c r="I87" s="91"/>
    </row>
    <row r="88" spans="2:9" ht="15.5">
      <c r="B88" s="85"/>
      <c r="C88" s="38"/>
      <c r="E88" s="180"/>
      <c r="F88" s="181"/>
      <c r="G88" s="181"/>
      <c r="H88" s="182"/>
      <c r="I88" s="91"/>
    </row>
    <row r="89" spans="2:9" ht="15.5">
      <c r="B89" s="85"/>
      <c r="C89" s="38" t="s">
        <v>39</v>
      </c>
      <c r="E89" s="180"/>
      <c r="F89" s="181"/>
      <c r="G89" s="181"/>
      <c r="H89" s="182"/>
      <c r="I89" s="91"/>
    </row>
    <row r="90" spans="2:9" ht="16" thickBot="1">
      <c r="B90" s="85"/>
      <c r="C90" s="38" t="s">
        <v>44</v>
      </c>
      <c r="E90" s="183"/>
      <c r="F90" s="184"/>
      <c r="G90" s="184"/>
      <c r="H90" s="185"/>
      <c r="I90" s="91"/>
    </row>
    <row r="91" spans="2:9" ht="15.5">
      <c r="B91" s="85"/>
      <c r="C91" s="37" t="s">
        <v>45</v>
      </c>
      <c r="I91" s="91"/>
    </row>
    <row r="92" spans="2:9" ht="15.5">
      <c r="B92" s="85"/>
      <c r="C92" s="38"/>
      <c r="I92" s="91"/>
    </row>
    <row r="93" spans="2:9" ht="15.5">
      <c r="B93" s="85"/>
      <c r="C93" s="36" t="s">
        <v>49</v>
      </c>
      <c r="I93" s="91"/>
    </row>
    <row r="94" spans="2:9" ht="15.5">
      <c r="B94" s="85"/>
      <c r="C94" s="36" t="s">
        <v>96</v>
      </c>
      <c r="I94" s="91"/>
    </row>
    <row r="95" spans="2:9" ht="15" thickBot="1">
      <c r="B95" s="89"/>
      <c r="C95" s="82"/>
      <c r="D95" s="83"/>
      <c r="E95" s="83"/>
      <c r="F95" s="83"/>
      <c r="G95" s="83"/>
      <c r="H95" s="83"/>
      <c r="I95" s="92"/>
    </row>
    <row r="96" spans="2:9" ht="15.5">
      <c r="B96" s="167" t="s">
        <v>50</v>
      </c>
      <c r="C96" s="169" t="s">
        <v>0</v>
      </c>
      <c r="D96" s="144" t="s">
        <v>7</v>
      </c>
      <c r="E96" s="146" t="s">
        <v>21</v>
      </c>
      <c r="F96" s="146"/>
      <c r="G96" s="146" t="s">
        <v>14</v>
      </c>
      <c r="H96" s="146"/>
      <c r="I96" s="66" t="s">
        <v>1</v>
      </c>
    </row>
    <row r="97" spans="2:9" ht="15.5">
      <c r="B97" s="168"/>
      <c r="C97" s="170"/>
      <c r="D97" s="145"/>
      <c r="E97" s="8" t="s">
        <v>20</v>
      </c>
      <c r="F97" s="8" t="s">
        <v>19</v>
      </c>
      <c r="G97" s="8" t="s">
        <v>15</v>
      </c>
      <c r="H97" s="8" t="s">
        <v>13</v>
      </c>
      <c r="I97" s="67"/>
    </row>
    <row r="98" spans="2:9" s="5" customFormat="1" ht="25.5" customHeight="1">
      <c r="B98" s="70"/>
      <c r="C98" s="49" t="s">
        <v>52</v>
      </c>
      <c r="D98" s="46">
        <v>0</v>
      </c>
      <c r="E98" s="98">
        <v>110.88</v>
      </c>
      <c r="F98" s="98">
        <f>E98/2</f>
        <v>55.44</v>
      </c>
      <c r="G98" s="47">
        <v>1</v>
      </c>
      <c r="H98" s="48">
        <v>0</v>
      </c>
      <c r="I98" s="69">
        <f>SUM(D98*E98*G98)+(D98*F98*H98)</f>
        <v>0</v>
      </c>
    </row>
    <row r="99" spans="2:9">
      <c r="B99" s="85"/>
      <c r="C99" s="17"/>
      <c r="I99" s="91"/>
    </row>
    <row r="100" spans="2:9" ht="16" thickBot="1">
      <c r="B100" s="85"/>
      <c r="C100" s="38" t="s">
        <v>53</v>
      </c>
      <c r="I100" s="91"/>
    </row>
    <row r="101" spans="2:9" ht="16.25" customHeight="1" thickBot="1">
      <c r="B101" s="85"/>
      <c r="C101" s="38"/>
      <c r="E101" s="153" t="s">
        <v>116</v>
      </c>
      <c r="F101" s="154"/>
      <c r="G101" s="154"/>
      <c r="H101" s="155"/>
      <c r="I101" s="91"/>
    </row>
    <row r="102" spans="2:9" ht="15.5">
      <c r="B102" s="85"/>
      <c r="C102" s="38" t="s">
        <v>105</v>
      </c>
      <c r="E102" s="177"/>
      <c r="F102" s="178"/>
      <c r="G102" s="178"/>
      <c r="H102" s="179"/>
      <c r="I102" s="91"/>
    </row>
    <row r="103" spans="2:9" ht="15.5">
      <c r="B103" s="85"/>
      <c r="C103" s="38" t="s">
        <v>106</v>
      </c>
      <c r="E103" s="180"/>
      <c r="F103" s="181"/>
      <c r="G103" s="181"/>
      <c r="H103" s="182"/>
      <c r="I103" s="91"/>
    </row>
    <row r="104" spans="2:9" ht="15.5">
      <c r="B104" s="85"/>
      <c r="C104" s="38" t="s">
        <v>107</v>
      </c>
      <c r="E104" s="180"/>
      <c r="F104" s="181"/>
      <c r="G104" s="181"/>
      <c r="H104" s="182"/>
      <c r="I104" s="91"/>
    </row>
    <row r="105" spans="2:9" ht="15" customHeight="1">
      <c r="B105" s="85"/>
      <c r="C105" s="17"/>
      <c r="E105" s="180"/>
      <c r="F105" s="181"/>
      <c r="G105" s="181"/>
      <c r="H105" s="182"/>
      <c r="I105" s="91"/>
    </row>
    <row r="106" spans="2:9" ht="15.75" customHeight="1" thickBot="1">
      <c r="B106" s="85"/>
      <c r="C106" s="17"/>
      <c r="E106" s="183"/>
      <c r="F106" s="184"/>
      <c r="G106" s="184"/>
      <c r="H106" s="185"/>
      <c r="I106" s="91"/>
    </row>
    <row r="107" spans="2:9">
      <c r="B107" s="85"/>
      <c r="C107" s="17"/>
      <c r="I107" s="91"/>
    </row>
    <row r="108" spans="2:9" ht="15" thickBot="1">
      <c r="B108" s="89"/>
      <c r="C108" s="82"/>
      <c r="D108" s="83"/>
      <c r="E108" s="83"/>
      <c r="F108" s="83"/>
      <c r="G108" s="83"/>
      <c r="H108" s="83"/>
      <c r="I108" s="92"/>
    </row>
    <row r="109" spans="2:9" ht="15.5">
      <c r="B109" s="167" t="s">
        <v>50</v>
      </c>
      <c r="C109" s="169" t="s">
        <v>0</v>
      </c>
      <c r="D109" s="144" t="s">
        <v>7</v>
      </c>
      <c r="E109" s="146" t="s">
        <v>21</v>
      </c>
      <c r="F109" s="146"/>
      <c r="G109" s="146" t="s">
        <v>14</v>
      </c>
      <c r="H109" s="146"/>
      <c r="I109" s="66" t="s">
        <v>1</v>
      </c>
    </row>
    <row r="110" spans="2:9" ht="15.5">
      <c r="B110" s="168"/>
      <c r="C110" s="170"/>
      <c r="D110" s="145"/>
      <c r="E110" s="8" t="s">
        <v>20</v>
      </c>
      <c r="F110" s="8" t="s">
        <v>19</v>
      </c>
      <c r="G110" s="8" t="s">
        <v>15</v>
      </c>
      <c r="H110" s="8" t="s">
        <v>13</v>
      </c>
      <c r="I110" s="93"/>
    </row>
    <row r="111" spans="2:9" s="5" customFormat="1" ht="24.65" customHeight="1">
      <c r="B111" s="70"/>
      <c r="C111" s="49" t="s">
        <v>54</v>
      </c>
      <c r="D111" s="46">
        <v>0</v>
      </c>
      <c r="E111" s="98">
        <v>110.88</v>
      </c>
      <c r="F111" s="98">
        <f>E111/2</f>
        <v>55.44</v>
      </c>
      <c r="G111" s="47">
        <v>1</v>
      </c>
      <c r="H111" s="48">
        <v>0</v>
      </c>
      <c r="I111" s="99">
        <f>SUM(D111*E111*G111)+(D111*F111*H111)</f>
        <v>0</v>
      </c>
    </row>
    <row r="112" spans="2:9">
      <c r="B112" s="85"/>
      <c r="C112" s="17"/>
      <c r="I112" s="91"/>
    </row>
    <row r="113" spans="2:9" ht="15.5">
      <c r="B113" s="85"/>
      <c r="C113" s="38" t="s">
        <v>55</v>
      </c>
      <c r="I113" s="91"/>
    </row>
    <row r="114" spans="2:9" ht="15.5">
      <c r="B114" s="85"/>
      <c r="C114" s="38"/>
      <c r="I114" s="91"/>
    </row>
    <row r="115" spans="2:9" ht="15.5">
      <c r="B115" s="85"/>
      <c r="C115" s="38" t="s">
        <v>105</v>
      </c>
      <c r="I115" s="91"/>
    </row>
    <row r="116" spans="2:9" ht="15.5">
      <c r="B116" s="85"/>
      <c r="C116" s="38" t="s">
        <v>106</v>
      </c>
      <c r="I116" s="91"/>
    </row>
    <row r="117" spans="2:9" ht="15.5">
      <c r="B117" s="85"/>
      <c r="C117" s="38" t="s">
        <v>107</v>
      </c>
      <c r="I117" s="91"/>
    </row>
    <row r="118" spans="2:9">
      <c r="B118" s="85"/>
      <c r="C118" s="17"/>
      <c r="I118" s="91"/>
    </row>
    <row r="119" spans="2:9">
      <c r="B119" s="85"/>
      <c r="C119" s="17"/>
      <c r="I119" s="91"/>
    </row>
    <row r="120" spans="2:9" ht="15.5">
      <c r="B120" s="85"/>
      <c r="C120" s="36"/>
      <c r="I120" s="91"/>
    </row>
    <row r="121" spans="2:9" ht="15" thickBot="1">
      <c r="B121" s="89"/>
      <c r="C121" s="82"/>
      <c r="D121" s="83"/>
      <c r="E121" s="83"/>
      <c r="F121" s="83"/>
      <c r="G121" s="83"/>
      <c r="H121" s="83"/>
      <c r="I121" s="92"/>
    </row>
    <row r="122" spans="2:9" ht="15.5">
      <c r="B122" s="167" t="s">
        <v>58</v>
      </c>
      <c r="C122" s="169" t="s">
        <v>0</v>
      </c>
      <c r="D122" s="144" t="s">
        <v>7</v>
      </c>
      <c r="E122" s="146" t="s">
        <v>21</v>
      </c>
      <c r="F122" s="146"/>
      <c r="G122" s="146" t="s">
        <v>14</v>
      </c>
      <c r="H122" s="146"/>
      <c r="I122" s="66" t="s">
        <v>1</v>
      </c>
    </row>
    <row r="123" spans="2:9" ht="15.5">
      <c r="B123" s="168"/>
      <c r="C123" s="170"/>
      <c r="D123" s="145"/>
      <c r="E123" s="8" t="s">
        <v>20</v>
      </c>
      <c r="F123" s="8" t="s">
        <v>19</v>
      </c>
      <c r="G123" s="8" t="s">
        <v>15</v>
      </c>
      <c r="H123" s="8" t="s">
        <v>13</v>
      </c>
      <c r="I123" s="93"/>
    </row>
    <row r="124" spans="2:9" s="5" customFormat="1" ht="24.65" customHeight="1">
      <c r="B124" s="70"/>
      <c r="C124" s="49" t="s">
        <v>56</v>
      </c>
      <c r="D124" s="46">
        <v>0</v>
      </c>
      <c r="E124" s="98">
        <v>103.24</v>
      </c>
      <c r="F124" s="98">
        <f>E124/2</f>
        <v>51.62</v>
      </c>
      <c r="G124" s="47">
        <v>1</v>
      </c>
      <c r="H124" s="48">
        <v>0</v>
      </c>
      <c r="I124" s="99">
        <f>SUM(D124*E124*G124)+(D124*F124*H124)</f>
        <v>0</v>
      </c>
    </row>
    <row r="125" spans="2:9">
      <c r="B125" s="85"/>
      <c r="C125" s="17"/>
      <c r="I125" s="91"/>
    </row>
    <row r="126" spans="2:9" ht="16" thickBot="1">
      <c r="B126" s="85"/>
      <c r="C126" s="94" t="s">
        <v>59</v>
      </c>
      <c r="I126" s="91"/>
    </row>
    <row r="127" spans="2:9" ht="16" thickBot="1">
      <c r="B127" s="85"/>
      <c r="C127" s="38"/>
      <c r="E127" s="153" t="s">
        <v>117</v>
      </c>
      <c r="F127" s="154"/>
      <c r="G127" s="154"/>
      <c r="H127" s="155"/>
      <c r="I127" s="91"/>
    </row>
    <row r="128" spans="2:9" ht="15.5">
      <c r="B128" s="85"/>
      <c r="C128" s="38" t="s">
        <v>97</v>
      </c>
      <c r="D128" s="95"/>
      <c r="E128" s="177"/>
      <c r="F128" s="178"/>
      <c r="G128" s="178"/>
      <c r="H128" s="179"/>
      <c r="I128" s="91"/>
    </row>
    <row r="129" spans="2:9" ht="15.5">
      <c r="B129" s="85"/>
      <c r="C129" s="38" t="s">
        <v>98</v>
      </c>
      <c r="D129" s="95"/>
      <c r="E129" s="180"/>
      <c r="F129" s="181"/>
      <c r="G129" s="181"/>
      <c r="H129" s="182"/>
      <c r="I129" s="91"/>
    </row>
    <row r="130" spans="2:9" ht="15.5">
      <c r="B130" s="85"/>
      <c r="C130" s="38" t="s">
        <v>99</v>
      </c>
      <c r="D130" s="95"/>
      <c r="E130" s="180"/>
      <c r="F130" s="181"/>
      <c r="G130" s="181"/>
      <c r="H130" s="182"/>
      <c r="I130" s="91"/>
    </row>
    <row r="131" spans="2:9" ht="15" customHeight="1">
      <c r="B131" s="85"/>
      <c r="C131" s="17"/>
      <c r="E131" s="180"/>
      <c r="F131" s="181"/>
      <c r="G131" s="181"/>
      <c r="H131" s="182"/>
      <c r="I131" s="91"/>
    </row>
    <row r="132" spans="2:9" ht="15.75" customHeight="1" thickBot="1">
      <c r="B132" s="85"/>
      <c r="C132" s="17" t="s">
        <v>104</v>
      </c>
      <c r="E132" s="183"/>
      <c r="F132" s="184"/>
      <c r="G132" s="184"/>
      <c r="H132" s="185"/>
      <c r="I132" s="91"/>
    </row>
    <row r="133" spans="2:9">
      <c r="B133" s="85"/>
      <c r="C133" s="17"/>
      <c r="I133" s="91"/>
    </row>
    <row r="134" spans="2:9" ht="15" thickBot="1">
      <c r="B134" s="89"/>
      <c r="C134" s="82"/>
      <c r="D134" s="83"/>
      <c r="E134" s="83"/>
      <c r="F134" s="83"/>
      <c r="G134" s="83"/>
      <c r="H134" s="83"/>
      <c r="I134" s="92"/>
    </row>
    <row r="135" spans="2:9" ht="15.5">
      <c r="B135" s="167" t="s">
        <v>58</v>
      </c>
      <c r="C135" s="169" t="s">
        <v>0</v>
      </c>
      <c r="D135" s="144" t="s">
        <v>7</v>
      </c>
      <c r="E135" s="146" t="s">
        <v>21</v>
      </c>
      <c r="F135" s="146"/>
      <c r="G135" s="146" t="s">
        <v>14</v>
      </c>
      <c r="H135" s="146"/>
      <c r="I135" s="66" t="s">
        <v>1</v>
      </c>
    </row>
    <row r="136" spans="2:9" ht="15.5">
      <c r="B136" s="168"/>
      <c r="C136" s="170"/>
      <c r="D136" s="145"/>
      <c r="E136" s="8" t="s">
        <v>20</v>
      </c>
      <c r="F136" s="8" t="s">
        <v>19</v>
      </c>
      <c r="G136" s="8" t="s">
        <v>15</v>
      </c>
      <c r="H136" s="8" t="s">
        <v>13</v>
      </c>
      <c r="I136" s="93"/>
    </row>
    <row r="137" spans="2:9" s="5" customFormat="1" ht="22.5" customHeight="1">
      <c r="B137" s="70"/>
      <c r="C137" s="49" t="s">
        <v>57</v>
      </c>
      <c r="D137" s="46">
        <v>0</v>
      </c>
      <c r="E137" s="98">
        <v>103.24</v>
      </c>
      <c r="F137" s="98">
        <f>E137/2</f>
        <v>51.62</v>
      </c>
      <c r="G137" s="47">
        <v>1</v>
      </c>
      <c r="H137" s="48">
        <v>0</v>
      </c>
      <c r="I137" s="99">
        <f>SUM(D137*E137*G137)+(D137*F137*H137)</f>
        <v>0</v>
      </c>
    </row>
    <row r="138" spans="2:9">
      <c r="B138" s="85"/>
      <c r="C138" s="17"/>
      <c r="I138" s="91"/>
    </row>
    <row r="139" spans="2:9" ht="16" thickBot="1">
      <c r="B139" s="85"/>
      <c r="C139" s="39" t="s">
        <v>60</v>
      </c>
      <c r="I139" s="91"/>
    </row>
    <row r="140" spans="2:9" ht="16" thickBot="1">
      <c r="B140" s="85"/>
      <c r="C140" s="38"/>
      <c r="E140" s="153" t="s">
        <v>117</v>
      </c>
      <c r="F140" s="154"/>
      <c r="G140" s="154"/>
      <c r="H140" s="155"/>
      <c r="I140" s="91"/>
    </row>
    <row r="141" spans="2:9" ht="15.5">
      <c r="B141" s="85"/>
      <c r="C141" s="38" t="s">
        <v>100</v>
      </c>
      <c r="E141" s="177"/>
      <c r="F141" s="178"/>
      <c r="G141" s="178"/>
      <c r="H141" s="179"/>
      <c r="I141" s="91"/>
    </row>
    <row r="142" spans="2:9" ht="15.5">
      <c r="B142" s="85"/>
      <c r="C142" s="38" t="s">
        <v>101</v>
      </c>
      <c r="E142" s="180"/>
      <c r="F142" s="181"/>
      <c r="G142" s="181"/>
      <c r="H142" s="182"/>
      <c r="I142" s="91"/>
    </row>
    <row r="143" spans="2:9" ht="15.5">
      <c r="B143" s="85"/>
      <c r="C143" s="38" t="s">
        <v>102</v>
      </c>
      <c r="E143" s="180"/>
      <c r="F143" s="181"/>
      <c r="G143" s="181"/>
      <c r="H143" s="182"/>
      <c r="I143" s="91"/>
    </row>
    <row r="144" spans="2:9" ht="15" customHeight="1">
      <c r="B144" s="85"/>
      <c r="C144" s="17"/>
      <c r="E144" s="180"/>
      <c r="F144" s="181"/>
      <c r="G144" s="181"/>
      <c r="H144" s="182"/>
      <c r="I144" s="91"/>
    </row>
    <row r="145" spans="2:9" ht="15.75" customHeight="1" thickBot="1">
      <c r="B145" s="85"/>
      <c r="C145" s="17" t="s">
        <v>103</v>
      </c>
      <c r="E145" s="183"/>
      <c r="F145" s="184"/>
      <c r="G145" s="184"/>
      <c r="H145" s="185"/>
      <c r="I145" s="91"/>
    </row>
    <row r="146" spans="2:9">
      <c r="B146" s="85"/>
      <c r="C146" s="17"/>
      <c r="I146" s="91"/>
    </row>
    <row r="147" spans="2:9" ht="15" thickBot="1">
      <c r="B147" s="89"/>
      <c r="C147" s="82"/>
      <c r="D147" s="83"/>
      <c r="E147" s="83"/>
      <c r="F147" s="83"/>
      <c r="G147" s="83"/>
      <c r="H147" s="83"/>
      <c r="I147" s="92"/>
    </row>
  </sheetData>
  <mergeCells count="76">
    <mergeCell ref="E140:H140"/>
    <mergeCell ref="E141:H145"/>
    <mergeCell ref="E86:H90"/>
    <mergeCell ref="E101:H101"/>
    <mergeCell ref="E102:H106"/>
    <mergeCell ref="E127:H127"/>
    <mergeCell ref="E128:H132"/>
    <mergeCell ref="E55:H55"/>
    <mergeCell ref="E56:H60"/>
    <mergeCell ref="E69:H69"/>
    <mergeCell ref="E70:H74"/>
    <mergeCell ref="E85:H85"/>
    <mergeCell ref="B135:B136"/>
    <mergeCell ref="C135:C136"/>
    <mergeCell ref="D135:D136"/>
    <mergeCell ref="E135:F135"/>
    <mergeCell ref="G135:H135"/>
    <mergeCell ref="B122:B123"/>
    <mergeCell ref="C122:C123"/>
    <mergeCell ref="D122:D123"/>
    <mergeCell ref="E122:F122"/>
    <mergeCell ref="G122:H122"/>
    <mergeCell ref="B109:B110"/>
    <mergeCell ref="C109:C110"/>
    <mergeCell ref="D109:D110"/>
    <mergeCell ref="E109:F109"/>
    <mergeCell ref="G109:H109"/>
    <mergeCell ref="B96:B97"/>
    <mergeCell ref="C96:C97"/>
    <mergeCell ref="D96:D97"/>
    <mergeCell ref="E96:F96"/>
    <mergeCell ref="G96:H96"/>
    <mergeCell ref="B80:B81"/>
    <mergeCell ref="C80:C81"/>
    <mergeCell ref="D80:D81"/>
    <mergeCell ref="E80:F80"/>
    <mergeCell ref="G80:H80"/>
    <mergeCell ref="B64:B65"/>
    <mergeCell ref="C64:C65"/>
    <mergeCell ref="D64:D65"/>
    <mergeCell ref="E64:F64"/>
    <mergeCell ref="G64:H64"/>
    <mergeCell ref="B36:B37"/>
    <mergeCell ref="B50:B51"/>
    <mergeCell ref="H13:I13"/>
    <mergeCell ref="H14:I14"/>
    <mergeCell ref="H15:I15"/>
    <mergeCell ref="C22:C23"/>
    <mergeCell ref="B22:B23"/>
    <mergeCell ref="D22:D23"/>
    <mergeCell ref="E22:F22"/>
    <mergeCell ref="G22:H22"/>
    <mergeCell ref="C36:C37"/>
    <mergeCell ref="D36:D37"/>
    <mergeCell ref="E36:F36"/>
    <mergeCell ref="G36:H36"/>
    <mergeCell ref="B15:C16"/>
    <mergeCell ref="C50:C51"/>
    <mergeCell ref="D50:D51"/>
    <mergeCell ref="E50:F50"/>
    <mergeCell ref="E2:G2"/>
    <mergeCell ref="E19:F19"/>
    <mergeCell ref="E12:F12"/>
    <mergeCell ref="G50:H50"/>
    <mergeCell ref="H17:I17"/>
    <mergeCell ref="E27:H27"/>
    <mergeCell ref="E28:H32"/>
    <mergeCell ref="E41:H41"/>
    <mergeCell ref="E42:H46"/>
    <mergeCell ref="B7:C8"/>
    <mergeCell ref="B9:C10"/>
    <mergeCell ref="B11:C12"/>
    <mergeCell ref="E16:F16"/>
    <mergeCell ref="B19:C20"/>
    <mergeCell ref="B13:C14"/>
    <mergeCell ref="B17:C18"/>
  </mergeCells>
  <pageMargins left="4.7916666666666663E-3" right="0.25" top="0.75" bottom="0.75" header="0.3" footer="0.3"/>
  <pageSetup scale="45" fitToHeight="0" orientation="portrait" r:id="rId1"/>
  <headerFooter>
    <oddFooter>&amp;RVersion 1
28th Aug 2017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D053D-286A-405D-B82B-C1C6F4B21CE5}">
  <dimension ref="A1:D72"/>
  <sheetViews>
    <sheetView topLeftCell="A52" workbookViewId="0">
      <selection activeCell="F9" sqref="F9"/>
    </sheetView>
  </sheetViews>
  <sheetFormatPr defaultRowHeight="14.5"/>
  <cols>
    <col min="1" max="1" width="39.36328125" customWidth="1"/>
    <col min="2" max="4" width="8.90625" bestFit="1" customWidth="1"/>
  </cols>
  <sheetData>
    <row r="1" spans="1:4" ht="15" thickBot="1">
      <c r="A1" s="103" t="s">
        <v>120</v>
      </c>
      <c r="B1" s="104">
        <v>2023</v>
      </c>
      <c r="C1" s="105">
        <v>2024</v>
      </c>
      <c r="D1" s="106">
        <v>2025</v>
      </c>
    </row>
    <row r="2" spans="1:4" ht="15" thickBot="1">
      <c r="A2" s="107" t="s">
        <v>121</v>
      </c>
      <c r="B2" s="108" t="s">
        <v>122</v>
      </c>
      <c r="C2" s="109" t="s">
        <v>122</v>
      </c>
      <c r="D2" s="110" t="s">
        <v>122</v>
      </c>
    </row>
    <row r="3" spans="1:4" ht="15" thickBot="1">
      <c r="A3" s="107" t="s">
        <v>123</v>
      </c>
      <c r="B3" s="111"/>
      <c r="C3" s="111"/>
      <c r="D3" s="111"/>
    </row>
    <row r="4" spans="1:4" ht="15" thickBot="1">
      <c r="A4" s="112" t="s">
        <v>124</v>
      </c>
      <c r="B4" s="113">
        <v>37.85</v>
      </c>
      <c r="C4" s="113">
        <v>42.06</v>
      </c>
      <c r="D4" s="113">
        <v>44.27</v>
      </c>
    </row>
    <row r="5" spans="1:4" ht="15" thickBot="1">
      <c r="A5" s="112" t="s">
        <v>125</v>
      </c>
      <c r="B5" s="113">
        <v>24.09</v>
      </c>
      <c r="C5" s="113">
        <v>26.76</v>
      </c>
      <c r="D5" s="113">
        <v>28.17</v>
      </c>
    </row>
    <row r="6" spans="1:4" ht="15" thickBot="1">
      <c r="A6" s="112" t="s">
        <v>126</v>
      </c>
      <c r="B6" s="113">
        <v>33.26</v>
      </c>
      <c r="C6" s="113">
        <v>36.96</v>
      </c>
      <c r="D6" s="113">
        <v>38.909999999999997</v>
      </c>
    </row>
    <row r="7" spans="1:4" ht="26.5" thickBot="1">
      <c r="A7" s="107" t="s">
        <v>127</v>
      </c>
      <c r="B7" s="114"/>
      <c r="C7" s="114"/>
      <c r="D7" s="114"/>
    </row>
    <row r="8" spans="1:4" ht="15" thickBot="1">
      <c r="A8" s="112" t="s">
        <v>128</v>
      </c>
      <c r="B8" s="113">
        <v>1088.56</v>
      </c>
      <c r="C8" s="113">
        <v>1209.51</v>
      </c>
      <c r="D8" s="113">
        <v>1273.17</v>
      </c>
    </row>
    <row r="9" spans="1:4" ht="15" thickBot="1">
      <c r="A9" s="112" t="s">
        <v>129</v>
      </c>
      <c r="B9" s="113">
        <v>1277.82</v>
      </c>
      <c r="C9" s="113">
        <v>1419.8</v>
      </c>
      <c r="D9" s="113">
        <v>1494.53</v>
      </c>
    </row>
    <row r="10" spans="1:4" ht="15" thickBot="1">
      <c r="A10" s="112" t="s">
        <v>130</v>
      </c>
      <c r="B10" s="113">
        <v>757.06</v>
      </c>
      <c r="C10" s="113">
        <v>841.18</v>
      </c>
      <c r="D10" s="113">
        <v>885.45</v>
      </c>
    </row>
    <row r="11" spans="1:4" ht="15" thickBot="1">
      <c r="A11" s="112" t="s">
        <v>131</v>
      </c>
      <c r="B11" s="113">
        <v>757.06</v>
      </c>
      <c r="C11" s="113">
        <v>841.18</v>
      </c>
      <c r="D11" s="113">
        <v>885.45</v>
      </c>
    </row>
    <row r="12" spans="1:4" ht="15" thickBot="1">
      <c r="A12" s="112" t="s">
        <v>132</v>
      </c>
      <c r="B12" s="113">
        <v>757.06</v>
      </c>
      <c r="C12" s="113">
        <v>841.18</v>
      </c>
      <c r="D12" s="113">
        <v>885.45</v>
      </c>
    </row>
    <row r="13" spans="1:4" ht="15" thickBot="1">
      <c r="A13" s="112" t="s">
        <v>133</v>
      </c>
      <c r="B13" s="113">
        <v>937.15</v>
      </c>
      <c r="C13" s="113">
        <v>1041.27</v>
      </c>
      <c r="D13" s="113">
        <v>1096.08</v>
      </c>
    </row>
    <row r="14" spans="1:4" ht="15" thickBot="1">
      <c r="A14" s="112" t="s">
        <v>134</v>
      </c>
      <c r="B14" s="113">
        <v>937.15</v>
      </c>
      <c r="C14" s="113">
        <v>1041.27</v>
      </c>
      <c r="D14" s="113">
        <v>1096.08</v>
      </c>
    </row>
    <row r="15" spans="1:4" ht="15" thickBot="1">
      <c r="A15" s="112" t="s">
        <v>135</v>
      </c>
      <c r="B15" s="113">
        <v>937.15</v>
      </c>
      <c r="C15" s="113">
        <v>1041.27</v>
      </c>
      <c r="D15" s="113">
        <v>1096.08</v>
      </c>
    </row>
    <row r="16" spans="1:4" ht="15" thickBot="1">
      <c r="A16" s="112" t="s">
        <v>136</v>
      </c>
      <c r="B16" s="113">
        <v>937.15</v>
      </c>
      <c r="C16" s="113">
        <v>1041.27</v>
      </c>
      <c r="D16" s="113">
        <v>1096.08</v>
      </c>
    </row>
    <row r="17" spans="1:4" ht="15" thickBot="1">
      <c r="A17" s="112" t="s">
        <v>137</v>
      </c>
      <c r="B17" s="113">
        <v>473.74</v>
      </c>
      <c r="C17" s="113">
        <v>526.37</v>
      </c>
      <c r="D17" s="113">
        <v>554.08000000000004</v>
      </c>
    </row>
    <row r="18" spans="1:4" ht="15" thickBot="1">
      <c r="A18" s="112" t="s">
        <v>138</v>
      </c>
      <c r="B18" s="113">
        <v>236.29</v>
      </c>
      <c r="C18" s="113">
        <v>262.55</v>
      </c>
      <c r="D18" s="113">
        <v>276.37</v>
      </c>
    </row>
    <row r="19" spans="1:4" ht="15" thickBot="1">
      <c r="A19" s="107" t="s">
        <v>139</v>
      </c>
      <c r="B19" s="114"/>
      <c r="C19" s="114"/>
      <c r="D19" s="114"/>
    </row>
    <row r="20" spans="1:4" ht="15" thickBot="1">
      <c r="A20" s="112" t="s">
        <v>140</v>
      </c>
      <c r="B20" s="113">
        <v>92.91</v>
      </c>
      <c r="C20" s="113">
        <v>103.24</v>
      </c>
      <c r="D20" s="113">
        <v>108.67</v>
      </c>
    </row>
    <row r="21" spans="1:4" ht="15" thickBot="1">
      <c r="A21" s="112" t="s">
        <v>141</v>
      </c>
      <c r="B21" s="113">
        <v>92.91</v>
      </c>
      <c r="C21" s="113">
        <v>103.24</v>
      </c>
      <c r="D21" s="113">
        <v>108.67</v>
      </c>
    </row>
    <row r="22" spans="1:4" ht="15" thickBot="1">
      <c r="A22" s="107" t="s">
        <v>142</v>
      </c>
      <c r="B22" s="114"/>
      <c r="C22" s="114"/>
      <c r="D22" s="114"/>
    </row>
    <row r="23" spans="1:4" ht="15" thickBot="1">
      <c r="A23" s="112" t="s">
        <v>143</v>
      </c>
      <c r="B23" s="113">
        <v>42.44</v>
      </c>
      <c r="C23" s="113">
        <v>47.16</v>
      </c>
      <c r="D23" s="113">
        <v>49.64</v>
      </c>
    </row>
    <row r="24" spans="1:4" ht="15" thickBot="1">
      <c r="A24" s="112" t="s">
        <v>144</v>
      </c>
      <c r="B24" s="113">
        <v>42.44</v>
      </c>
      <c r="C24" s="113">
        <v>47.16</v>
      </c>
      <c r="D24" s="113">
        <v>49.64</v>
      </c>
    </row>
    <row r="25" spans="1:4" ht="15" thickBot="1">
      <c r="A25" s="112" t="s">
        <v>145</v>
      </c>
      <c r="B25" s="113">
        <v>349.85</v>
      </c>
      <c r="C25" s="113">
        <v>388.73</v>
      </c>
      <c r="D25" s="113">
        <v>409.18</v>
      </c>
    </row>
    <row r="26" spans="1:4" ht="15" thickBot="1">
      <c r="A26" s="112" t="s">
        <v>146</v>
      </c>
      <c r="B26" s="113">
        <v>42.44</v>
      </c>
      <c r="C26" s="113">
        <v>47.16</v>
      </c>
      <c r="D26" s="113">
        <v>49.64</v>
      </c>
    </row>
    <row r="27" spans="1:4" ht="15" thickBot="1">
      <c r="A27" s="115" t="s">
        <v>147</v>
      </c>
      <c r="B27" s="113">
        <v>13.76</v>
      </c>
      <c r="C27" s="113">
        <v>15.29</v>
      </c>
      <c r="D27" s="113">
        <v>16.100000000000001</v>
      </c>
    </row>
    <row r="28" spans="1:4" ht="15" thickBot="1">
      <c r="A28" s="112" t="s">
        <v>148</v>
      </c>
      <c r="B28" s="113">
        <v>177.79</v>
      </c>
      <c r="C28" s="113">
        <v>197.55</v>
      </c>
      <c r="D28" s="113">
        <v>207.95</v>
      </c>
    </row>
    <row r="29" spans="1:4" ht="15" thickBot="1">
      <c r="A29" s="107" t="s">
        <v>149</v>
      </c>
      <c r="B29" s="114"/>
      <c r="C29" s="114"/>
      <c r="D29" s="114"/>
    </row>
    <row r="30" spans="1:4" ht="15" thickBot="1">
      <c r="A30" s="112" t="s">
        <v>150</v>
      </c>
      <c r="B30" s="113">
        <v>99.79</v>
      </c>
      <c r="C30" s="113">
        <v>110.88</v>
      </c>
      <c r="D30" s="113">
        <v>116.72</v>
      </c>
    </row>
    <row r="31" spans="1:4" ht="15" thickBot="1">
      <c r="A31" s="112" t="s">
        <v>151</v>
      </c>
      <c r="B31" s="113">
        <v>99.79</v>
      </c>
      <c r="C31" s="113">
        <v>110.88</v>
      </c>
      <c r="D31" s="113">
        <v>116.72</v>
      </c>
    </row>
    <row r="32" spans="1:4" ht="15" thickBot="1">
      <c r="A32" s="112" t="s">
        <v>152</v>
      </c>
      <c r="B32" s="113">
        <v>118.15</v>
      </c>
      <c r="C32" s="113">
        <v>131.27000000000001</v>
      </c>
      <c r="D32" s="113">
        <v>138.18</v>
      </c>
    </row>
    <row r="33" spans="1:4" ht="15" thickBot="1">
      <c r="A33" s="107" t="s">
        <v>153</v>
      </c>
      <c r="B33" s="114"/>
      <c r="C33" s="114"/>
      <c r="D33" s="114"/>
    </row>
    <row r="34" spans="1:4" ht="15" thickBot="1">
      <c r="A34" s="115" t="s">
        <v>154</v>
      </c>
      <c r="B34" s="113">
        <v>165.18</v>
      </c>
      <c r="C34" s="113">
        <v>183.53</v>
      </c>
      <c r="D34" s="113">
        <v>193.19</v>
      </c>
    </row>
    <row r="35" spans="1:4" ht="15" thickBot="1">
      <c r="A35" s="115" t="s">
        <v>155</v>
      </c>
      <c r="B35" s="113">
        <v>80.290000000000006</v>
      </c>
      <c r="C35" s="113">
        <v>89.22</v>
      </c>
      <c r="D35" s="113">
        <v>93.91</v>
      </c>
    </row>
    <row r="36" spans="1:4" ht="15" thickBot="1">
      <c r="A36" s="115" t="s">
        <v>156</v>
      </c>
      <c r="B36" s="113">
        <v>64.239999999999995</v>
      </c>
      <c r="C36" s="113">
        <v>71.37</v>
      </c>
      <c r="D36" s="113">
        <v>75.13</v>
      </c>
    </row>
    <row r="37" spans="1:4" ht="15" thickBot="1">
      <c r="A37" s="115" t="s">
        <v>157</v>
      </c>
      <c r="B37" s="113">
        <v>24.09</v>
      </c>
      <c r="C37" s="113">
        <v>26.76</v>
      </c>
      <c r="D37" s="113">
        <v>28.17</v>
      </c>
    </row>
    <row r="38" spans="1:4" ht="15" thickBot="1">
      <c r="A38" s="115" t="s">
        <v>158</v>
      </c>
      <c r="B38" s="113">
        <v>165.18</v>
      </c>
      <c r="C38" s="113">
        <v>183.53</v>
      </c>
      <c r="D38" s="113">
        <v>193.19</v>
      </c>
    </row>
    <row r="39" spans="1:4" ht="15" thickBot="1">
      <c r="A39" s="115" t="s">
        <v>159</v>
      </c>
      <c r="B39" s="113">
        <v>151.41</v>
      </c>
      <c r="C39" s="113">
        <v>168.24</v>
      </c>
      <c r="D39" s="113">
        <v>177.09</v>
      </c>
    </row>
    <row r="40" spans="1:4" ht="15" thickBot="1">
      <c r="A40" s="115" t="s">
        <v>160</v>
      </c>
      <c r="B40" s="113">
        <v>24.09</v>
      </c>
      <c r="C40" s="113">
        <v>26.76</v>
      </c>
      <c r="D40" s="113">
        <v>28.17</v>
      </c>
    </row>
    <row r="41" spans="1:4" ht="15" thickBot="1">
      <c r="A41" s="116" t="s">
        <v>161</v>
      </c>
      <c r="B41" s="114"/>
      <c r="C41" s="114"/>
      <c r="D41" s="114"/>
    </row>
    <row r="42" spans="1:4" ht="15" thickBot="1">
      <c r="A42" s="112" t="s">
        <v>162</v>
      </c>
      <c r="B42" s="113">
        <v>228.15</v>
      </c>
      <c r="C42" s="113">
        <v>253.5</v>
      </c>
      <c r="D42" s="113">
        <v>266.83999999999997</v>
      </c>
    </row>
    <row r="43" spans="1:4" ht="15" thickBot="1">
      <c r="A43" s="112" t="s">
        <v>163</v>
      </c>
      <c r="B43" s="113">
        <v>285.19</v>
      </c>
      <c r="C43" s="113">
        <v>316.88</v>
      </c>
      <c r="D43" s="113">
        <v>333.55</v>
      </c>
    </row>
    <row r="44" spans="1:4" ht="15" thickBot="1">
      <c r="A44" s="112" t="s">
        <v>164</v>
      </c>
      <c r="B44" s="113">
        <v>285.19</v>
      </c>
      <c r="C44" s="113">
        <v>316.88</v>
      </c>
      <c r="D44" s="113">
        <v>333.55</v>
      </c>
    </row>
    <row r="45" spans="1:4" ht="15" thickBot="1">
      <c r="A45" s="112" t="s">
        <v>165</v>
      </c>
      <c r="B45" s="113">
        <v>342.23</v>
      </c>
      <c r="C45" s="113">
        <v>380.25</v>
      </c>
      <c r="D45" s="113">
        <v>400.26</v>
      </c>
    </row>
    <row r="46" spans="1:4" ht="15" thickBot="1">
      <c r="A46" s="112" t="s">
        <v>166</v>
      </c>
      <c r="B46" s="113">
        <v>342.23</v>
      </c>
      <c r="C46" s="113">
        <v>380.25</v>
      </c>
      <c r="D46" s="113">
        <v>400.26</v>
      </c>
    </row>
    <row r="47" spans="1:4" ht="15" thickBot="1">
      <c r="A47" s="116" t="s">
        <v>167</v>
      </c>
      <c r="B47" s="114"/>
      <c r="C47" s="114"/>
      <c r="D47" s="114"/>
    </row>
    <row r="48" spans="1:4" ht="15" thickBot="1">
      <c r="A48" s="112" t="s">
        <v>168</v>
      </c>
      <c r="B48" s="113">
        <v>627.41</v>
      </c>
      <c r="C48" s="113">
        <v>697.13</v>
      </c>
      <c r="D48" s="113">
        <v>733.82</v>
      </c>
    </row>
    <row r="49" spans="1:4" ht="15" thickBot="1">
      <c r="A49" s="112" t="s">
        <v>169</v>
      </c>
      <c r="B49" s="113">
        <v>228.15</v>
      </c>
      <c r="C49" s="113">
        <v>253.5</v>
      </c>
      <c r="D49" s="113">
        <v>266.83999999999997</v>
      </c>
    </row>
    <row r="50" spans="1:4" ht="15" thickBot="1">
      <c r="A50" s="117" t="s">
        <v>170</v>
      </c>
      <c r="B50" s="113">
        <v>68.45</v>
      </c>
      <c r="C50" s="113">
        <v>76.05</v>
      </c>
      <c r="D50" s="113">
        <v>80.05</v>
      </c>
    </row>
    <row r="51" spans="1:4" ht="15" thickBot="1">
      <c r="A51" s="117" t="s">
        <v>171</v>
      </c>
      <c r="B51" s="113">
        <v>57.04</v>
      </c>
      <c r="C51" s="113">
        <v>63.38</v>
      </c>
      <c r="D51" s="113">
        <v>66.709999999999994</v>
      </c>
    </row>
    <row r="52" spans="1:4" ht="15" thickBot="1">
      <c r="A52" s="112" t="s">
        <v>172</v>
      </c>
      <c r="B52" s="113">
        <v>1574.24</v>
      </c>
      <c r="C52" s="113">
        <v>1749.15</v>
      </c>
      <c r="D52" s="113">
        <v>1841.21</v>
      </c>
    </row>
    <row r="53" spans="1:4" ht="15" thickBot="1">
      <c r="A53" s="112" t="s">
        <v>173</v>
      </c>
      <c r="B53" s="113">
        <v>2127.06</v>
      </c>
      <c r="C53" s="113">
        <v>2363.4</v>
      </c>
      <c r="D53" s="113">
        <v>2487.79</v>
      </c>
    </row>
    <row r="54" spans="1:4" ht="15" thickBot="1">
      <c r="A54" s="112" t="s">
        <v>174</v>
      </c>
      <c r="B54" s="113">
        <v>2491.2199999999998</v>
      </c>
      <c r="C54" s="113">
        <v>2768.03</v>
      </c>
      <c r="D54" s="113">
        <v>2913.71</v>
      </c>
    </row>
    <row r="55" spans="1:4" ht="15" thickBot="1">
      <c r="A55" s="118"/>
      <c r="B55" s="114"/>
      <c r="C55" s="114"/>
      <c r="D55" s="114"/>
    </row>
    <row r="56" spans="1:4" ht="15" thickBot="1">
      <c r="A56" s="107" t="s">
        <v>175</v>
      </c>
      <c r="B56" s="114"/>
      <c r="C56" s="114"/>
      <c r="D56" s="114"/>
    </row>
    <row r="57" spans="1:4" ht="15" thickBot="1">
      <c r="A57" s="112" t="s">
        <v>176</v>
      </c>
      <c r="B57" s="113">
        <v>59.65</v>
      </c>
      <c r="C57" s="113">
        <v>66.27</v>
      </c>
      <c r="D57" s="113">
        <v>69.760000000000005</v>
      </c>
    </row>
    <row r="58" spans="1:4" ht="15" thickBot="1">
      <c r="A58" s="112" t="s">
        <v>177</v>
      </c>
      <c r="B58" s="113">
        <v>126.18</v>
      </c>
      <c r="C58" s="113">
        <v>140.19999999999999</v>
      </c>
      <c r="D58" s="113">
        <v>147.57</v>
      </c>
    </row>
    <row r="59" spans="1:4" ht="15" thickBot="1">
      <c r="A59" s="112" t="s">
        <v>178</v>
      </c>
      <c r="B59" s="113">
        <v>192.71</v>
      </c>
      <c r="C59" s="113">
        <v>214.12</v>
      </c>
      <c r="D59" s="113">
        <v>225.39</v>
      </c>
    </row>
    <row r="60" spans="1:4" ht="25.5" thickBot="1">
      <c r="A60" s="117" t="s">
        <v>179</v>
      </c>
      <c r="B60" s="114"/>
      <c r="C60" s="114"/>
      <c r="D60" s="114"/>
    </row>
    <row r="61" spans="1:4" ht="15" thickBot="1">
      <c r="A61" s="112" t="s">
        <v>180</v>
      </c>
      <c r="B61" s="113">
        <v>195</v>
      </c>
      <c r="C61" s="113">
        <v>216.67</v>
      </c>
      <c r="D61" s="113">
        <v>228.07</v>
      </c>
    </row>
    <row r="62" spans="1:4" ht="15" thickBot="1">
      <c r="A62" s="112" t="s">
        <v>181</v>
      </c>
      <c r="B62" s="113">
        <v>338.38</v>
      </c>
      <c r="C62" s="113">
        <v>375.98</v>
      </c>
      <c r="D62" s="113">
        <v>395.77</v>
      </c>
    </row>
    <row r="63" spans="1:4" ht="15" thickBot="1">
      <c r="A63" s="112" t="s">
        <v>182</v>
      </c>
      <c r="B63" s="113">
        <v>453.09</v>
      </c>
      <c r="C63" s="113">
        <v>503.43</v>
      </c>
      <c r="D63" s="113">
        <v>529.92999999999995</v>
      </c>
    </row>
    <row r="64" spans="1:4" ht="15" thickBot="1">
      <c r="A64" s="112" t="s">
        <v>183</v>
      </c>
      <c r="B64" s="113">
        <v>51.62</v>
      </c>
      <c r="C64" s="113">
        <v>57.35</v>
      </c>
      <c r="D64" s="113">
        <v>60.37</v>
      </c>
    </row>
    <row r="65" spans="1:4" ht="15" thickBot="1">
      <c r="A65" s="107" t="s">
        <v>184</v>
      </c>
      <c r="B65" s="114"/>
      <c r="C65" s="114"/>
      <c r="D65" s="114"/>
    </row>
    <row r="66" spans="1:4" ht="15" thickBot="1">
      <c r="A66" s="116" t="s">
        <v>185</v>
      </c>
      <c r="B66" s="114"/>
      <c r="C66" s="114"/>
      <c r="D66" s="114"/>
    </row>
    <row r="67" spans="1:4" ht="15" thickBot="1">
      <c r="A67" s="112" t="s">
        <v>186</v>
      </c>
      <c r="B67" s="113">
        <v>80.290000000000006</v>
      </c>
      <c r="C67" s="113">
        <v>89.22</v>
      </c>
      <c r="D67" s="113">
        <v>93.91</v>
      </c>
    </row>
    <row r="68" spans="1:4" ht="15" thickBot="1">
      <c r="A68" s="112" t="s">
        <v>187</v>
      </c>
      <c r="B68" s="113">
        <v>120.44</v>
      </c>
      <c r="C68" s="113">
        <v>133.82</v>
      </c>
      <c r="D68" s="113">
        <v>140.87</v>
      </c>
    </row>
    <row r="69" spans="1:4" ht="15" thickBot="1">
      <c r="A69" s="112" t="s">
        <v>188</v>
      </c>
      <c r="B69" s="113">
        <v>97.5</v>
      </c>
      <c r="C69" s="113">
        <v>108.33</v>
      </c>
      <c r="D69" s="113">
        <v>114.04</v>
      </c>
    </row>
    <row r="70" spans="1:4" ht="15" thickBot="1">
      <c r="A70" s="112" t="s">
        <v>189</v>
      </c>
      <c r="B70" s="113">
        <v>120.44</v>
      </c>
      <c r="C70" s="113">
        <v>133.82</v>
      </c>
      <c r="D70" s="113">
        <v>140.87</v>
      </c>
    </row>
    <row r="71" spans="1:4" ht="15" thickBot="1">
      <c r="A71" s="112" t="s">
        <v>190</v>
      </c>
      <c r="B71" s="119">
        <v>-0.5</v>
      </c>
      <c r="C71" s="119">
        <v>-0.5</v>
      </c>
      <c r="D71" s="119">
        <v>-0.5</v>
      </c>
    </row>
    <row r="72" spans="1:4" ht="15" thickBot="1">
      <c r="A72" s="112" t="s">
        <v>191</v>
      </c>
      <c r="B72" s="119">
        <v>-0.7</v>
      </c>
      <c r="C72" s="119">
        <v>-0.7</v>
      </c>
      <c r="D72" s="119">
        <v>-0.7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AC6AE-0093-488F-B481-7E52C170F0ED}">
  <sheetPr>
    <tabColor theme="5"/>
  </sheetPr>
  <dimension ref="B1:D22"/>
  <sheetViews>
    <sheetView zoomScale="90" zoomScaleNormal="90" workbookViewId="0">
      <selection activeCell="D13" sqref="D13:D15"/>
    </sheetView>
  </sheetViews>
  <sheetFormatPr defaultRowHeight="14.5"/>
  <cols>
    <col min="1" max="1" width="3.90625" customWidth="1"/>
    <col min="2" max="2" width="70.54296875" customWidth="1"/>
    <col min="3" max="3" width="11.90625" customWidth="1"/>
    <col min="4" max="4" width="97.54296875" customWidth="1"/>
    <col min="5" max="5" width="76.90625" bestFit="1" customWidth="1"/>
  </cols>
  <sheetData>
    <row r="1" spans="2:4" ht="15" thickBot="1"/>
    <row r="2" spans="2:4" s="5" customFormat="1" ht="15" thickBot="1">
      <c r="B2" s="50" t="s">
        <v>79</v>
      </c>
      <c r="C2" s="25" t="s">
        <v>83</v>
      </c>
      <c r="D2" s="51" t="s">
        <v>66</v>
      </c>
    </row>
    <row r="3" spans="2:4" s="5" customFormat="1" ht="20.25" customHeight="1">
      <c r="B3" s="26" t="s">
        <v>86</v>
      </c>
      <c r="C3" s="52">
        <v>0</v>
      </c>
      <c r="D3" s="62" t="s">
        <v>76</v>
      </c>
    </row>
    <row r="4" spans="2:4" s="5" customFormat="1" ht="18.75" customHeight="1">
      <c r="B4" s="27" t="s">
        <v>87</v>
      </c>
      <c r="C4" s="53">
        <v>0</v>
      </c>
      <c r="D4" s="63" t="s">
        <v>76</v>
      </c>
    </row>
    <row r="5" spans="2:4" s="5" customFormat="1" ht="19.5" customHeight="1">
      <c r="B5" s="27" t="s">
        <v>88</v>
      </c>
      <c r="C5" s="53">
        <v>0</v>
      </c>
      <c r="D5" s="63" t="s">
        <v>77</v>
      </c>
    </row>
    <row r="6" spans="2:4" s="5" customFormat="1">
      <c r="B6" s="27" t="s">
        <v>89</v>
      </c>
      <c r="C6" s="53">
        <v>0</v>
      </c>
      <c r="D6" s="63" t="s">
        <v>77</v>
      </c>
    </row>
    <row r="7" spans="2:4" s="5" customFormat="1" ht="15" thickBot="1">
      <c r="B7" s="28" t="s">
        <v>90</v>
      </c>
      <c r="C7" s="54">
        <v>0</v>
      </c>
      <c r="D7" s="64" t="s">
        <v>78</v>
      </c>
    </row>
    <row r="8" spans="2:4" s="5" customFormat="1" ht="15" thickBot="1">
      <c r="C8" s="55"/>
    </row>
    <row r="9" spans="2:4" s="5" customFormat="1" ht="15" thickBot="1">
      <c r="B9" s="24" t="s">
        <v>80</v>
      </c>
      <c r="C9" s="25" t="s">
        <v>83</v>
      </c>
      <c r="D9" s="56" t="s">
        <v>67</v>
      </c>
    </row>
    <row r="10" spans="2:4" s="5" customFormat="1" ht="15" thickBot="1">
      <c r="B10" s="30" t="s">
        <v>68</v>
      </c>
      <c r="C10" s="57">
        <v>12.5</v>
      </c>
      <c r="D10" s="65" t="s">
        <v>84</v>
      </c>
    </row>
    <row r="11" spans="2:4" s="5" customFormat="1" ht="15" thickBot="1">
      <c r="C11" s="55"/>
    </row>
    <row r="12" spans="2:4" s="5" customFormat="1" ht="15" thickBot="1">
      <c r="B12" s="31" t="s">
        <v>81</v>
      </c>
      <c r="C12" s="25" t="s">
        <v>83</v>
      </c>
      <c r="D12" s="58" t="s">
        <v>82</v>
      </c>
    </row>
    <row r="13" spans="2:4" s="5" customFormat="1">
      <c r="B13" s="32" t="s">
        <v>69</v>
      </c>
      <c r="C13" s="59">
        <v>37.130000000000003</v>
      </c>
      <c r="D13" s="186" t="s">
        <v>109</v>
      </c>
    </row>
    <row r="14" spans="2:4" s="5" customFormat="1">
      <c r="B14" s="32" t="s">
        <v>70</v>
      </c>
      <c r="C14" s="59">
        <v>78.38</v>
      </c>
      <c r="D14" s="186"/>
    </row>
    <row r="15" spans="2:4" s="5" customFormat="1" ht="15" thickBot="1">
      <c r="B15" s="33" t="s">
        <v>71</v>
      </c>
      <c r="C15" s="60">
        <v>119.63</v>
      </c>
      <c r="D15" s="187"/>
    </row>
    <row r="16" spans="2:4" s="5" customFormat="1" ht="15" thickBot="1">
      <c r="C16" s="55"/>
    </row>
    <row r="17" spans="2:4" s="5" customFormat="1" ht="15" thickBot="1">
      <c r="B17" s="23" t="s">
        <v>85</v>
      </c>
      <c r="C17" s="25" t="s">
        <v>83</v>
      </c>
      <c r="D17" s="61" t="s">
        <v>72</v>
      </c>
    </row>
    <row r="18" spans="2:4" s="5" customFormat="1">
      <c r="B18" s="34" t="s">
        <v>73</v>
      </c>
      <c r="C18" s="59">
        <v>350</v>
      </c>
      <c r="D18" s="186" t="s">
        <v>110</v>
      </c>
    </row>
    <row r="19" spans="2:4" s="5" customFormat="1">
      <c r="B19" s="34" t="s">
        <v>74</v>
      </c>
      <c r="C19" s="59">
        <v>450</v>
      </c>
      <c r="D19" s="186"/>
    </row>
    <row r="20" spans="2:4" s="5" customFormat="1" ht="15" thickBot="1">
      <c r="B20" s="35" t="s">
        <v>75</v>
      </c>
      <c r="C20" s="60">
        <v>595</v>
      </c>
      <c r="D20" s="187"/>
    </row>
    <row r="21" spans="2:4" s="5" customFormat="1">
      <c r="C21" s="55"/>
    </row>
    <row r="22" spans="2:4">
      <c r="C22" s="29"/>
    </row>
  </sheetData>
  <mergeCells count="2">
    <mergeCell ref="D13:D15"/>
    <mergeCell ref="D18:D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Equipment Requirements and Cost</vt:lpstr>
      <vt:lpstr>Sheet1</vt:lpstr>
      <vt:lpstr>Gas Explained</vt:lpstr>
      <vt:lpstr>'Equipment Requirements and Cost'!Print_Area</vt:lpstr>
    </vt:vector>
  </TitlesOfParts>
  <Company>mbs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Niall Butler</dc:creator>
  <cp:lastModifiedBy>Niall Butler</cp:lastModifiedBy>
  <cp:lastPrinted>2021-10-11T08:11:24Z</cp:lastPrinted>
  <dcterms:created xsi:type="dcterms:W3CDTF">2015-10-22T13:05:02Z</dcterms:created>
  <dcterms:modified xsi:type="dcterms:W3CDTF">2024-02-19T12:07:30Z</dcterms:modified>
</cp:coreProperties>
</file>